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521" windowWidth="1311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4" sheetId="5" r:id="rId5"/>
  </sheets>
  <definedNames>
    <definedName name="_xlnm.Print_Area" localSheetId="4">'N64'!$G$1:$O$34</definedName>
  </definedNames>
  <calcPr fullCalcOnLoad="1"/>
</workbook>
</file>

<file path=xl/comments2.xml><?xml version="1.0" encoding="utf-8"?>
<comments xmlns="http://schemas.openxmlformats.org/spreadsheetml/2006/main">
  <authors>
    <author>Home Used Only</author>
  </authors>
  <commentList>
    <comment ref="M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<sst xmlns="http://schemas.openxmlformats.org/spreadsheetml/2006/main" count="858" uniqueCount="193">
  <si>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</si>
  <si>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</si>
  <si>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</si>
  <si>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</si>
  <si>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</si>
  <si>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</si>
  <si>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</si>
  <si>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</si>
  <si>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</si>
  <si>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</si>
  <si>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</si>
  <si>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</si>
  <si>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</si>
  <si>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</si>
  <si>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</si>
  <si>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</si>
  <si>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</si>
  <si>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</si>
  <si>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</si>
  <si>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</si>
  <si>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</si>
  <si>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</si>
  <si>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</si>
  <si>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</si>
  <si>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</si>
  <si>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</si>
  <si>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</si>
  <si>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</si>
  <si>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</si>
  <si>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</si>
  <si>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</si>
  <si>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</si>
  <si>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</si>
  <si>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</si>
  <si>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</si>
  <si>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</si>
  <si>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</si>
  <si>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</si>
  <si>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</si>
  <si>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</si>
  <si>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</si>
  <si>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A.Wiang Sa</t>
  </si>
  <si>
    <t>Nan</t>
  </si>
  <si>
    <t>Computed by        Suntanee</t>
  </si>
  <si>
    <t>Checked by          Preecha</t>
  </si>
  <si>
    <t>4 - 6</t>
  </si>
  <si>
    <t>7 - 9</t>
  </si>
  <si>
    <t>10 - 12</t>
  </si>
  <si>
    <t>1 - 3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</si>
  <si>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</si>
  <si>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</si>
  <si>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</si>
  <si>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</si>
  <si>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</si>
  <si>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</si>
  <si>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</si>
  <si>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</si>
  <si>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</si>
  <si>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</si>
  <si>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</si>
  <si>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</si>
  <si>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</si>
  <si>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</si>
  <si>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</si>
  <si>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</si>
  <si>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</si>
  <si>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</si>
  <si>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</si>
  <si>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</si>
  <si>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</si>
  <si>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</si>
  <si>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</si>
  <si>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</si>
  <si>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</si>
  <si>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</si>
  <si>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</si>
  <si>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</si>
  <si>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</si>
  <si>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</si>
  <si>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61 - 64</t>
  </si>
  <si>
    <t>70-72</t>
  </si>
  <si>
    <t>73-75</t>
  </si>
  <si>
    <t>76-78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</si>
  <si>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</si>
  <si>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</si>
  <si>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</si>
  <si>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</si>
  <si>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</si>
  <si>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</si>
  <si>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</si>
  <si>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</si>
  <si>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</si>
  <si>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</si>
  <si>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</si>
  <si>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</si>
  <si>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</si>
  <si>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</si>
  <si>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</si>
  <si>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</si>
  <si>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</si>
  <si>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</si>
  <si>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</si>
  <si>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</si>
  <si>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</si>
  <si>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</si>
  <si>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</si>
  <si>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79-81</t>
  </si>
  <si>
    <t>82-84</t>
  </si>
  <si>
    <t>85-87</t>
  </si>
  <si>
    <t>88-90</t>
  </si>
  <si>
    <t>94-96</t>
  </si>
  <si>
    <t>91-93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</si>
  <si>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</si>
  <si>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</si>
  <si>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</si>
  <si>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</si>
  <si>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</si>
  <si>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</si>
  <si>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</si>
  <si>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</si>
  <si>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 xml:space="preserve"> 16-18</t>
  </si>
  <si>
    <t>106-108</t>
  </si>
  <si>
    <t xml:space="preserve"> 25-27</t>
  </si>
  <si>
    <t>เดือน ธ.ค. ไม่มีค่าตะกอน(ตักมาผิด)</t>
  </si>
  <si>
    <t>การคำนวณตะกอน สถานี   N.64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</si>
  <si>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</si>
  <si>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</si>
  <si>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</si>
  <si>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</si>
  <si>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</si>
  <si>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</si>
  <si>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</si>
  <si>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</si>
  <si>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</si>
  <si>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</si>
  <si>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</si>
  <si>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</si>
  <si>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</si>
  <si>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</si>
  <si>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</si>
  <si>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</si>
  <si>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</si>
  <si>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</si>
  <si>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</si>
  <si>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</si>
  <si>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</si>
  <si>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</si>
  <si>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</si>
  <si>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210.900 M. m.s.l.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</si>
  <si>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</si>
  <si>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</si>
  <si>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</si>
  <si>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</si>
  <si>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</si>
  <si>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</si>
  <si>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</si>
  <si>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</si>
  <si>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</si>
  <si>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</si>
  <si>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</si>
  <si>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</si>
  <si>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</si>
  <si>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</si>
  <si>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</si>
  <si>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</si>
  <si>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</si>
  <si>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</si>
  <si>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</si>
  <si>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</si>
  <si>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</si>
  <si>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</si>
  <si>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</si>
  <si>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</si>
  <si>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</si>
  <si>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</si>
  <si>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</si>
  <si>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</si>
  <si>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</si>
  <si>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</si>
  <si>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</si>
  <si>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</si>
  <si>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</si>
  <si>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</si>
  <si>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</si>
  <si>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</si>
  <si>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Station..... N.64.................................... Water year…2007-2015......... </t>
  </si>
  <si>
    <r>
      <t>Drainage Area…3.476..............Km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</si>
  <si>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3,476 Km.</t>
    </r>
    <r>
      <rPr>
        <vertAlign val="superscript"/>
        <sz val="14"/>
        <rFont val="DilleniaUPC"/>
        <family val="1"/>
      </rPr>
      <t>2</t>
    </r>
  </si>
  <si>
    <t>Station  N.64 Water year 2016</t>
  </si>
  <si>
    <t xml:space="preserve"> </t>
  </si>
  <si>
    <t>ไม่ได้ใส่ปริมาณ</t>
  </si>
  <si>
    <t xml:space="preserve">Mae Nam Nan </t>
  </si>
  <si>
    <t>River…Mae Nam.Nan..........................................................................................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</si>
</sst>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0.000000"/>
    <numFmt numFmtId="200" formatCode="0.0000000"/>
    <numFmt numFmtId="201" formatCode="0.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8"/>
      <name val="Arial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9.2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8.5"/>
      <color indexed="8"/>
      <name val="Dilleni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9" applyFont="1">
      <alignment/>
      <protection/>
    </xf>
    <xf numFmtId="191" fontId="6" fillId="0" borderId="0" xfId="49" applyNumberFormat="1" applyFont="1" applyBorder="1">
      <alignment/>
      <protection/>
    </xf>
    <xf numFmtId="191" fontId="6" fillId="0" borderId="0" xfId="49" applyNumberFormat="1" applyFont="1">
      <alignment/>
      <protection/>
    </xf>
    <xf numFmtId="192" fontId="6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1" xfId="50" applyNumberFormat="1" applyFont="1" applyFill="1" applyBorder="1" applyAlignment="1" applyProtection="1">
      <alignment horizontal="center" vertical="center" shrinkToFit="1"/>
      <protection/>
    </xf>
    <xf numFmtId="197" fontId="10" fillId="0" borderId="11" xfId="50" applyNumberFormat="1" applyFont="1" applyFill="1" applyBorder="1" applyAlignment="1" applyProtection="1">
      <alignment horizontal="center" vertical="center" wrapText="1"/>
      <protection/>
    </xf>
    <xf numFmtId="192" fontId="10" fillId="0" borderId="11" xfId="50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4" xfId="50" applyFont="1" applyFill="1" applyBorder="1" applyAlignment="1" applyProtection="1">
      <alignment horizontal="center" vertical="center"/>
      <protection/>
    </xf>
    <xf numFmtId="197" fontId="10" fillId="0" borderId="12" xfId="50" applyNumberFormat="1" applyFont="1" applyFill="1" applyBorder="1" applyAlignment="1" applyProtection="1">
      <alignment horizontal="center" vertical="center" wrapText="1"/>
      <protection/>
    </xf>
    <xf numFmtId="192" fontId="10" fillId="0" borderId="12" xfId="50" applyNumberFormat="1" applyFont="1" applyFill="1" applyBorder="1" applyAlignment="1" applyProtection="1">
      <alignment horizontal="center" vertical="center"/>
      <protection/>
    </xf>
    <xf numFmtId="4" fontId="10" fillId="0" borderId="15" xfId="50" applyNumberFormat="1" applyFont="1" applyFill="1" applyBorder="1" applyAlignment="1" applyProtection="1">
      <alignment horizontal="center" vertical="center"/>
      <protection/>
    </xf>
    <xf numFmtId="4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7" xfId="50" applyNumberFormat="1" applyFont="1" applyFill="1" applyBorder="1" applyAlignment="1" applyProtection="1">
      <alignment horizontal="center" vertical="center"/>
      <protection/>
    </xf>
    <xf numFmtId="0" fontId="10" fillId="33" borderId="11" xfId="50" applyFont="1" applyFill="1" applyBorder="1" applyAlignment="1" applyProtection="1" quotePrefix="1">
      <alignment horizontal="center" vertical="center"/>
      <protection/>
    </xf>
    <xf numFmtId="2" fontId="10" fillId="33" borderId="11" xfId="50" applyNumberFormat="1" applyFont="1" applyFill="1" applyBorder="1" applyAlignment="1" applyProtection="1" quotePrefix="1">
      <alignment horizontal="center" vertical="center"/>
      <protection/>
    </xf>
    <xf numFmtId="0" fontId="10" fillId="33" borderId="18" xfId="50" applyFont="1" applyFill="1" applyBorder="1" applyAlignment="1" applyProtection="1" quotePrefix="1">
      <alignment horizontal="center" vertical="center"/>
      <protection/>
    </xf>
    <xf numFmtId="0" fontId="10" fillId="33" borderId="19" xfId="50" applyFont="1" applyFill="1" applyBorder="1" applyAlignment="1" applyProtection="1" quotePrefix="1">
      <alignment horizontal="center" vertical="center"/>
      <protection/>
    </xf>
    <xf numFmtId="197" fontId="10" fillId="33" borderId="11" xfId="50" applyNumberFormat="1" applyFont="1" applyFill="1" applyBorder="1" applyAlignment="1" applyProtection="1" quotePrefix="1">
      <alignment horizontal="center" vertical="center"/>
      <protection/>
    </xf>
    <xf numFmtId="192" fontId="10" fillId="33" borderId="11" xfId="50" applyNumberFormat="1" applyFont="1" applyFill="1" applyBorder="1" applyAlignment="1" applyProtection="1" quotePrefix="1">
      <alignment horizontal="center" vertical="center"/>
      <protection/>
    </xf>
    <xf numFmtId="195" fontId="10" fillId="33" borderId="11" xfId="50" applyNumberFormat="1" applyFont="1" applyFill="1" applyBorder="1" applyAlignment="1" applyProtection="1" quotePrefix="1">
      <alignment horizontal="center" vertical="center"/>
      <protection/>
    </xf>
    <xf numFmtId="4" fontId="10" fillId="33" borderId="18" xfId="50" applyNumberFormat="1" applyFont="1" applyFill="1" applyBorder="1" applyAlignment="1" applyProtection="1">
      <alignment horizontal="center" vertical="center"/>
      <protection/>
    </xf>
    <xf numFmtId="4" fontId="10" fillId="33" borderId="20" xfId="50" applyNumberFormat="1" applyFont="1" applyFill="1" applyBorder="1" applyAlignment="1" applyProtection="1">
      <alignment horizontal="center" vertical="center"/>
      <protection/>
    </xf>
    <xf numFmtId="4" fontId="10" fillId="33" borderId="19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9" applyNumberFormat="1" applyFont="1" applyAlignment="1">
      <alignment horizontal="center"/>
      <protection/>
    </xf>
    <xf numFmtId="194" fontId="14" fillId="0" borderId="0" xfId="39" applyNumberFormat="1" applyFont="1" applyAlignment="1">
      <alignment horizontal="center"/>
      <protection/>
    </xf>
    <xf numFmtId="2" fontId="15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4" fillId="0" borderId="0" xfId="39" applyFont="1">
      <alignment/>
      <protection/>
    </xf>
    <xf numFmtId="0" fontId="13" fillId="0" borderId="0" xfId="39" applyFont="1" applyAlignment="1">
      <alignment horizontal="right" vertical="center"/>
      <protection/>
    </xf>
    <xf numFmtId="0" fontId="13" fillId="0" borderId="0" xfId="39" applyFont="1" applyAlignment="1">
      <alignment horizontal="center" vertical="center"/>
      <protection/>
    </xf>
    <xf numFmtId="0" fontId="13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4" fillId="0" borderId="0" xfId="39" applyFont="1" applyAlignment="1">
      <alignment vertical="center"/>
      <protection/>
    </xf>
    <xf numFmtId="2" fontId="0" fillId="0" borderId="0" xfId="39" applyNumberFormat="1" applyFont="1" applyBorder="1" applyAlignment="1">
      <alignment horizontal="center"/>
      <protection/>
    </xf>
    <xf numFmtId="15" fontId="14" fillId="0" borderId="0" xfId="39" applyNumberFormat="1" applyFont="1">
      <alignment/>
      <protection/>
    </xf>
    <xf numFmtId="194" fontId="14" fillId="0" borderId="0" xfId="39" applyNumberFormat="1" applyFont="1">
      <alignment/>
      <protection/>
    </xf>
    <xf numFmtId="0" fontId="15" fillId="0" borderId="0" xfId="39" applyFont="1">
      <alignment/>
      <protection/>
    </xf>
    <xf numFmtId="0" fontId="6" fillId="0" borderId="21" xfId="0" applyFont="1" applyBorder="1" applyAlignment="1" quotePrefix="1">
      <alignment horizontal="center"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center"/>
      <protection/>
    </xf>
    <xf numFmtId="191" fontId="6" fillId="0" borderId="0" xfId="49" applyNumberFormat="1" applyFont="1" applyFill="1" applyBorder="1">
      <alignment/>
      <protection/>
    </xf>
    <xf numFmtId="192" fontId="6" fillId="0" borderId="0" xfId="49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40" applyNumberFormat="1" applyFont="1" applyFill="1" applyBorder="1" applyAlignment="1" quotePrefix="1">
      <alignment horizontal="right"/>
      <protection/>
    </xf>
    <xf numFmtId="191" fontId="6" fillId="0" borderId="0" xfId="40" applyNumberFormat="1" applyFont="1" applyBorder="1" applyAlignment="1">
      <alignment horizontal="right"/>
      <protection/>
    </xf>
    <xf numFmtId="191" fontId="6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191" fontId="6" fillId="0" borderId="22" xfId="0" applyNumberFormat="1" applyFont="1" applyBorder="1" applyAlignment="1">
      <alignment horizontal="right"/>
    </xf>
    <xf numFmtId="191" fontId="6" fillId="0" borderId="22" xfId="40" applyNumberFormat="1" applyFont="1" applyFill="1" applyBorder="1" applyAlignment="1" quotePrefix="1">
      <alignment horizontal="right"/>
      <protection/>
    </xf>
    <xf numFmtId="191" fontId="6" fillId="0" borderId="22" xfId="40" applyNumberFormat="1" applyFont="1" applyBorder="1" applyAlignment="1">
      <alignment horizontal="right"/>
      <protection/>
    </xf>
    <xf numFmtId="191" fontId="6" fillId="0" borderId="22" xfId="49" applyNumberFormat="1" applyFont="1" applyBorder="1">
      <alignment/>
      <protection/>
    </xf>
    <xf numFmtId="191" fontId="6" fillId="0" borderId="0" xfId="0" applyNumberFormat="1" applyFont="1" applyFill="1" applyAlignment="1">
      <alignment horizontal="centerContinuous"/>
    </xf>
    <xf numFmtId="191" fontId="6" fillId="0" borderId="0" xfId="0" applyNumberFormat="1" applyFont="1" applyFill="1" applyAlignment="1">
      <alignment/>
    </xf>
    <xf numFmtId="191" fontId="6" fillId="0" borderId="23" xfId="0" applyNumberFormat="1" applyFont="1" applyFill="1" applyBorder="1" applyAlignment="1">
      <alignment horizontal="center" vertical="center"/>
    </xf>
    <xf numFmtId="191" fontId="6" fillId="0" borderId="24" xfId="0" applyNumberFormat="1" applyFont="1" applyFill="1" applyBorder="1" applyAlignment="1">
      <alignment horizontal="center" vertical="center"/>
    </xf>
    <xf numFmtId="191" fontId="6" fillId="0" borderId="25" xfId="0" applyNumberFormat="1" applyFont="1" applyFill="1" applyBorder="1" applyAlignment="1" quotePrefix="1">
      <alignment horizontal="center"/>
    </xf>
    <xf numFmtId="191" fontId="6" fillId="0" borderId="22" xfId="0" applyNumberFormat="1" applyFont="1" applyFill="1" applyBorder="1" applyAlignment="1">
      <alignment/>
    </xf>
    <xf numFmtId="191" fontId="6" fillId="0" borderId="26" xfId="0" applyNumberFormat="1" applyFont="1" applyFill="1" applyBorder="1" applyAlignment="1">
      <alignment horizontal="centerContinuous" vertical="center"/>
    </xf>
    <xf numFmtId="0" fontId="6" fillId="0" borderId="27" xfId="0" applyFont="1" applyBorder="1" applyAlignment="1">
      <alignment horizontal="center"/>
    </xf>
    <xf numFmtId="191" fontId="6" fillId="0" borderId="27" xfId="0" applyNumberFormat="1" applyFont="1" applyFill="1" applyBorder="1" applyAlignment="1">
      <alignment/>
    </xf>
    <xf numFmtId="191" fontId="6" fillId="0" borderId="27" xfId="40" applyNumberFormat="1" applyFont="1" applyFill="1" applyBorder="1" applyAlignment="1" quotePrefix="1">
      <alignment horizontal="right"/>
      <protection/>
    </xf>
    <xf numFmtId="191" fontId="6" fillId="0" borderId="27" xfId="40" applyNumberFormat="1" applyFont="1" applyBorder="1" applyAlignment="1">
      <alignment horizontal="right"/>
      <protection/>
    </xf>
    <xf numFmtId="0" fontId="6" fillId="0" borderId="27" xfId="0" applyFont="1" applyBorder="1" applyAlignment="1">
      <alignment/>
    </xf>
    <xf numFmtId="191" fontId="6" fillId="0" borderId="27" xfId="49" applyNumberFormat="1" applyFont="1" applyBorder="1">
      <alignment/>
      <protection/>
    </xf>
    <xf numFmtId="191" fontId="14" fillId="0" borderId="0" xfId="39" applyNumberFormat="1" applyFont="1">
      <alignment/>
      <protection/>
    </xf>
    <xf numFmtId="2" fontId="14" fillId="0" borderId="0" xfId="39" applyNumberFormat="1" applyFont="1">
      <alignment/>
      <protection/>
    </xf>
    <xf numFmtId="191" fontId="6" fillId="0" borderId="0" xfId="0" applyNumberFormat="1" applyFont="1" applyAlignment="1">
      <alignment/>
    </xf>
    <xf numFmtId="0" fontId="12" fillId="0" borderId="28" xfId="50" applyFont="1" applyBorder="1">
      <alignment/>
      <protection/>
    </xf>
    <xf numFmtId="0" fontId="12" fillId="0" borderId="29" xfId="50" applyFont="1" applyBorder="1">
      <alignment/>
      <protection/>
    </xf>
    <xf numFmtId="0" fontId="6" fillId="0" borderId="30" xfId="0" applyFont="1" applyBorder="1" applyAlignment="1">
      <alignment horizontal="center"/>
    </xf>
    <xf numFmtId="191" fontId="6" fillId="0" borderId="30" xfId="0" applyNumberFormat="1" applyFont="1" applyFill="1" applyBorder="1" applyAlignment="1">
      <alignment/>
    </xf>
    <xf numFmtId="191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"/>
    </xf>
    <xf numFmtId="191" fontId="6" fillId="0" borderId="27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204" fontId="6" fillId="0" borderId="27" xfId="0" applyNumberFormat="1" applyFont="1" applyBorder="1" applyAlignment="1">
      <alignment/>
    </xf>
    <xf numFmtId="198" fontId="6" fillId="0" borderId="0" xfId="49" applyNumberFormat="1" applyFont="1" applyBorder="1" applyAlignment="1" quotePrefix="1">
      <alignment horizontal="center"/>
      <protection/>
    </xf>
    <xf numFmtId="16" fontId="6" fillId="0" borderId="0" xfId="49" applyNumberFormat="1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center"/>
    </xf>
    <xf numFmtId="191" fontId="6" fillId="34" borderId="0" xfId="0" applyNumberFormat="1" applyFont="1" applyFill="1" applyAlignment="1">
      <alignment/>
    </xf>
    <xf numFmtId="0" fontId="6" fillId="0" borderId="31" xfId="0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30" xfId="0" applyNumberFormat="1" applyFont="1" applyBorder="1" applyAlignment="1">
      <alignment/>
    </xf>
    <xf numFmtId="204" fontId="7" fillId="0" borderId="0" xfId="0" applyNumberFormat="1" applyFont="1" applyAlignment="1">
      <alignment horizontal="centerContinuous"/>
    </xf>
    <xf numFmtId="204" fontId="6" fillId="0" borderId="32" xfId="0" applyNumberFormat="1" applyFont="1" applyBorder="1" applyAlignment="1">
      <alignment horizontal="center"/>
    </xf>
    <xf numFmtId="204" fontId="6" fillId="0" borderId="33" xfId="0" applyNumberFormat="1" applyFont="1" applyBorder="1" applyAlignment="1">
      <alignment horizontal="center"/>
    </xf>
    <xf numFmtId="204" fontId="6" fillId="0" borderId="34" xfId="0" applyNumberFormat="1" applyFont="1" applyBorder="1" applyAlignment="1" quotePrefix="1">
      <alignment horizontal="center"/>
    </xf>
    <xf numFmtId="191" fontId="6" fillId="0" borderId="23" xfId="0" applyNumberFormat="1" applyFont="1" applyFill="1" applyBorder="1" applyAlignment="1">
      <alignment horizontal="center" vertical="center" wrapText="1"/>
    </xf>
    <xf numFmtId="191" fontId="6" fillId="0" borderId="24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204" fontId="6" fillId="0" borderId="35" xfId="0" applyNumberFormat="1" applyFont="1" applyBorder="1" applyAlignment="1">
      <alignment/>
    </xf>
    <xf numFmtId="191" fontId="6" fillId="0" borderId="35" xfId="0" applyNumberFormat="1" applyFont="1" applyFill="1" applyBorder="1" applyAlignment="1">
      <alignment/>
    </xf>
    <xf numFmtId="191" fontId="6" fillId="0" borderId="35" xfId="0" applyNumberFormat="1" applyFont="1" applyBorder="1" applyAlignment="1">
      <alignment/>
    </xf>
    <xf numFmtId="191" fontId="6" fillId="0" borderId="36" xfId="0" applyNumberFormat="1" applyFont="1" applyFill="1" applyBorder="1" applyAlignment="1">
      <alignment horizontal="centerContinuous" vertic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51" applyFont="1" applyBorder="1" applyAlignment="1">
      <alignment horizontal="center"/>
      <protection/>
    </xf>
    <xf numFmtId="0" fontId="22" fillId="0" borderId="40" xfId="51" applyFont="1" applyBorder="1" applyAlignment="1">
      <alignment horizontal="center"/>
      <protection/>
    </xf>
    <xf numFmtId="0" fontId="22" fillId="0" borderId="41" xfId="51" applyFont="1" applyBorder="1" applyAlignment="1">
      <alignment horizontal="center"/>
      <protection/>
    </xf>
    <xf numFmtId="0" fontId="22" fillId="0" borderId="0" xfId="51" applyFont="1" applyBorder="1" applyAlignment="1">
      <alignment horizontal="center"/>
      <protection/>
    </xf>
    <xf numFmtId="0" fontId="22" fillId="0" borderId="12" xfId="51" applyFont="1" applyBorder="1" applyAlignment="1">
      <alignment horizontal="center"/>
      <protection/>
    </xf>
    <xf numFmtId="204" fontId="0" fillId="0" borderId="42" xfId="51" applyNumberFormat="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193" fontId="0" fillId="0" borderId="42" xfId="51" applyNumberFormat="1" applyBorder="1">
      <alignment/>
      <protection/>
    </xf>
    <xf numFmtId="2" fontId="0" fillId="0" borderId="42" xfId="51" applyNumberFormat="1" applyBorder="1">
      <alignment/>
      <protection/>
    </xf>
    <xf numFmtId="2" fontId="0" fillId="0" borderId="43" xfId="51" applyNumberFormat="1" applyBorder="1">
      <alignment/>
      <protection/>
    </xf>
    <xf numFmtId="2" fontId="0" fillId="0" borderId="12" xfId="51" applyNumberFormat="1" applyBorder="1">
      <alignment/>
      <protection/>
    </xf>
    <xf numFmtId="204" fontId="22" fillId="0" borderId="11" xfId="51" applyNumberFormat="1" applyFont="1" applyBorder="1" applyAlignment="1">
      <alignment horizontal="center"/>
      <protection/>
    </xf>
    <xf numFmtId="204" fontId="22" fillId="0" borderId="41" xfId="51" applyNumberFormat="1" applyFont="1" applyBorder="1" applyAlignment="1">
      <alignment horizontal="center"/>
      <protection/>
    </xf>
    <xf numFmtId="204" fontId="22" fillId="0" borderId="41" xfId="51" applyNumberFormat="1" applyFont="1" applyBorder="1">
      <alignment/>
      <protection/>
    </xf>
    <xf numFmtId="204" fontId="22" fillId="0" borderId="12" xfId="51" applyNumberFormat="1" applyFont="1" applyBorder="1">
      <alignment/>
      <protection/>
    </xf>
    <xf numFmtId="204" fontId="0" fillId="0" borderId="42" xfId="0" applyNumberFormat="1" applyBorder="1" applyAlignment="1">
      <alignment/>
    </xf>
    <xf numFmtId="204" fontId="0" fillId="0" borderId="0" xfId="0" applyNumberFormat="1" applyAlignment="1">
      <alignment/>
    </xf>
    <xf numFmtId="49" fontId="22" fillId="0" borderId="40" xfId="51" applyNumberFormat="1" applyFont="1" applyBorder="1" applyAlignment="1">
      <alignment horizontal="center"/>
      <protection/>
    </xf>
    <xf numFmtId="49" fontId="22" fillId="0" borderId="0" xfId="51" applyNumberFormat="1" applyFont="1" applyBorder="1" applyAlignment="1">
      <alignment horizontal="center"/>
      <protection/>
    </xf>
    <xf numFmtId="49" fontId="0" fillId="0" borderId="42" xfId="51" applyNumberFormat="1" applyBorder="1" applyAlignment="1">
      <alignment horizontal="center"/>
      <protection/>
    </xf>
    <xf numFmtId="49" fontId="0" fillId="0" borderId="42" xfId="0" applyNumberFormat="1" applyBorder="1" applyAlignment="1">
      <alignment horizontal="center"/>
    </xf>
    <xf numFmtId="2" fontId="22" fillId="0" borderId="44" xfId="51" applyNumberFormat="1" applyFont="1" applyBorder="1" applyAlignment="1">
      <alignment horizontal="center"/>
      <protection/>
    </xf>
    <xf numFmtId="2" fontId="22" fillId="0" borderId="11" xfId="51" applyNumberFormat="1" applyFont="1" applyBorder="1" applyAlignment="1">
      <alignment horizontal="center"/>
      <protection/>
    </xf>
    <xf numFmtId="2" fontId="22" fillId="0" borderId="45" xfId="51" applyNumberFormat="1" applyFont="1" applyBorder="1" applyAlignment="1">
      <alignment horizontal="center"/>
      <protection/>
    </xf>
    <xf numFmtId="2" fontId="22" fillId="0" borderId="41" xfId="51" applyNumberFormat="1" applyFont="1" applyBorder="1" applyAlignment="1">
      <alignment horizontal="center"/>
      <protection/>
    </xf>
    <xf numFmtId="2" fontId="22" fillId="0" borderId="45" xfId="51" applyNumberFormat="1" applyFont="1" applyBorder="1">
      <alignment/>
      <protection/>
    </xf>
    <xf numFmtId="2" fontId="22" fillId="0" borderId="41" xfId="51" applyNumberFormat="1" applyFont="1" applyBorder="1">
      <alignment/>
      <protection/>
    </xf>
    <xf numFmtId="2" fontId="22" fillId="0" borderId="46" xfId="5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193" fontId="22" fillId="0" borderId="11" xfId="51" applyNumberFormat="1" applyFont="1" applyBorder="1" applyAlignment="1">
      <alignment horizontal="center"/>
      <protection/>
    </xf>
    <xf numFmtId="193" fontId="22" fillId="0" borderId="40" xfId="51" applyNumberFormat="1" applyFont="1" applyBorder="1" applyAlignment="1">
      <alignment horizontal="center"/>
      <protection/>
    </xf>
    <xf numFmtId="193" fontId="22" fillId="0" borderId="41" xfId="51" applyNumberFormat="1" applyFont="1" applyBorder="1" applyAlignment="1">
      <alignment horizontal="center"/>
      <protection/>
    </xf>
    <xf numFmtId="193" fontId="22" fillId="0" borderId="0" xfId="51" applyNumberFormat="1" applyFont="1" applyBorder="1" applyAlignment="1">
      <alignment horizontal="center"/>
      <protection/>
    </xf>
    <xf numFmtId="193" fontId="22" fillId="0" borderId="12" xfId="51" applyNumberFormat="1" applyFont="1" applyBorder="1" applyAlignment="1">
      <alignment horizontal="center"/>
      <protection/>
    </xf>
    <xf numFmtId="193" fontId="22" fillId="0" borderId="47" xfId="51" applyNumberFormat="1" applyFont="1" applyBorder="1" applyAlignment="1">
      <alignment horizontal="center"/>
      <protection/>
    </xf>
    <xf numFmtId="193" fontId="0" fillId="0" borderId="42" xfId="0" applyNumberFormat="1" applyBorder="1" applyAlignment="1">
      <alignment/>
    </xf>
    <xf numFmtId="193" fontId="0" fillId="0" borderId="0" xfId="0" applyNumberFormat="1" applyAlignment="1">
      <alignment/>
    </xf>
    <xf numFmtId="192" fontId="22" fillId="35" borderId="40" xfId="51" applyNumberFormat="1" applyFont="1" applyFill="1" applyBorder="1" applyAlignment="1">
      <alignment horizontal="center"/>
      <protection/>
    </xf>
    <xf numFmtId="192" fontId="22" fillId="35" borderId="0" xfId="51" applyNumberFormat="1" applyFont="1" applyFill="1" applyBorder="1" applyAlignment="1">
      <alignment horizontal="center"/>
      <protection/>
    </xf>
    <xf numFmtId="192" fontId="22" fillId="35" borderId="47" xfId="51" applyNumberFormat="1" applyFont="1" applyFill="1" applyBorder="1">
      <alignment/>
      <protection/>
    </xf>
    <xf numFmtId="192" fontId="0" fillId="35" borderId="42" xfId="51" applyNumberFormat="1" applyFill="1" applyBorder="1">
      <alignment/>
      <protection/>
    </xf>
    <xf numFmtId="192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6" fillId="0" borderId="48" xfId="0" applyFont="1" applyBorder="1" applyAlignment="1">
      <alignment horizontal="center"/>
    </xf>
    <xf numFmtId="204" fontId="6" fillId="0" borderId="48" xfId="0" applyNumberFormat="1" applyFont="1" applyBorder="1" applyAlignment="1">
      <alignment/>
    </xf>
    <xf numFmtId="191" fontId="6" fillId="0" borderId="48" xfId="0" applyNumberFormat="1" applyFont="1" applyFill="1" applyBorder="1" applyAlignment="1">
      <alignment/>
    </xf>
    <xf numFmtId="191" fontId="6" fillId="0" borderId="48" xfId="0" applyNumberFormat="1" applyFont="1" applyBorder="1" applyAlignment="1">
      <alignment/>
    </xf>
    <xf numFmtId="0" fontId="6" fillId="0" borderId="48" xfId="0" applyFont="1" applyBorder="1" applyAlignment="1">
      <alignment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49" xfId="0" applyFont="1" applyBorder="1" applyAlignment="1">
      <alignment horizontal="center"/>
    </xf>
    <xf numFmtId="204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3" fontId="6" fillId="0" borderId="0" xfId="0" applyNumberFormat="1" applyFont="1" applyAlignment="1">
      <alignment/>
    </xf>
    <xf numFmtId="203" fontId="6" fillId="0" borderId="0" xfId="49" applyNumberFormat="1" applyFont="1" applyBorder="1">
      <alignment/>
      <protection/>
    </xf>
    <xf numFmtId="203" fontId="6" fillId="0" borderId="0" xfId="0" applyNumberFormat="1" applyFont="1" applyBorder="1" applyAlignment="1">
      <alignment/>
    </xf>
    <xf numFmtId="203" fontId="6" fillId="0" borderId="22" xfId="0" applyNumberFormat="1" applyFont="1" applyBorder="1" applyAlignment="1">
      <alignment/>
    </xf>
    <xf numFmtId="203" fontId="6" fillId="0" borderId="27" xfId="0" applyNumberFormat="1" applyFont="1" applyBorder="1" applyAlignment="1">
      <alignment/>
    </xf>
    <xf numFmtId="203" fontId="6" fillId="0" borderId="30" xfId="0" applyNumberFormat="1" applyFont="1" applyBorder="1" applyAlignment="1">
      <alignment/>
    </xf>
    <xf numFmtId="193" fontId="0" fillId="0" borderId="42" xfId="51" applyNumberFormat="1" applyFont="1" applyBorder="1">
      <alignment/>
      <protection/>
    </xf>
    <xf numFmtId="192" fontId="0" fillId="35" borderId="42" xfId="51" applyNumberFormat="1" applyFont="1" applyFill="1" applyBorder="1">
      <alignment/>
      <protection/>
    </xf>
    <xf numFmtId="2" fontId="0" fillId="0" borderId="42" xfId="51" applyNumberFormat="1" applyFont="1" applyBorder="1">
      <alignment/>
      <protection/>
    </xf>
    <xf numFmtId="0" fontId="0" fillId="0" borderId="42" xfId="51" applyFont="1" applyBorder="1" applyAlignment="1">
      <alignment horizontal="center"/>
      <protection/>
    </xf>
    <xf numFmtId="204" fontId="0" fillId="0" borderId="50" xfId="0" applyNumberFormat="1" applyBorder="1" applyAlignment="1">
      <alignment/>
    </xf>
    <xf numFmtId="193" fontId="0" fillId="0" borderId="50" xfId="0" applyNumberFormat="1" applyBorder="1" applyAlignment="1">
      <alignment/>
    </xf>
    <xf numFmtId="193" fontId="0" fillId="0" borderId="50" xfId="51" applyNumberFormat="1" applyFont="1" applyBorder="1">
      <alignment/>
      <protection/>
    </xf>
    <xf numFmtId="192" fontId="0" fillId="35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4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12" xfId="51" applyNumberFormat="1" applyFont="1" applyBorder="1">
      <alignment/>
      <protection/>
    </xf>
    <xf numFmtId="192" fontId="0" fillId="35" borderId="12" xfId="51" applyNumberFormat="1" applyFont="1" applyFill="1" applyBorder="1">
      <alignment/>
      <protection/>
    </xf>
    <xf numFmtId="2" fontId="0" fillId="0" borderId="12" xfId="51" applyNumberFormat="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204" fontId="0" fillId="0" borderId="51" xfId="0" applyNumberFormat="1" applyBorder="1" applyAlignment="1">
      <alignment/>
    </xf>
    <xf numFmtId="49" fontId="0" fillId="0" borderId="51" xfId="0" applyNumberFormat="1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51" applyNumberFormat="1" applyFont="1" applyBorder="1">
      <alignment/>
      <protection/>
    </xf>
    <xf numFmtId="192" fontId="0" fillId="35" borderId="51" xfId="51" applyNumberFormat="1" applyFont="1" applyFill="1" applyBorder="1">
      <alignment/>
      <protection/>
    </xf>
    <xf numFmtId="2" fontId="0" fillId="0" borderId="51" xfId="51" applyNumberFormat="1" applyFont="1" applyBorder="1">
      <alignment/>
      <protection/>
    </xf>
    <xf numFmtId="0" fontId="0" fillId="0" borderId="52" xfId="51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04" fontId="24" fillId="0" borderId="42" xfId="0" applyNumberFormat="1" applyFont="1" applyBorder="1" applyAlignment="1">
      <alignment/>
    </xf>
    <xf numFmtId="191" fontId="24" fillId="0" borderId="42" xfId="0" applyNumberFormat="1" applyFont="1" applyFill="1" applyBorder="1" applyAlignment="1">
      <alignment/>
    </xf>
    <xf numFmtId="191" fontId="10" fillId="0" borderId="42" xfId="50" applyNumberFormat="1" applyFont="1" applyFill="1" applyBorder="1" applyAlignment="1">
      <alignment horizontal="right" vertical="center"/>
      <protection/>
    </xf>
    <xf numFmtId="0" fontId="16" fillId="0" borderId="42" xfId="0" applyFont="1" applyBorder="1" applyAlignment="1" quotePrefix="1">
      <alignment/>
    </xf>
    <xf numFmtId="0" fontId="10" fillId="33" borderId="42" xfId="50" applyFont="1" applyFill="1" applyBorder="1" applyAlignment="1">
      <alignment horizontal="right" vertical="center"/>
      <protection/>
    </xf>
    <xf numFmtId="195" fontId="10" fillId="0" borderId="42" xfId="0" applyNumberFormat="1" applyFont="1" applyBorder="1" applyAlignment="1">
      <alignment horizontal="right" vertical="center"/>
    </xf>
    <xf numFmtId="191" fontId="24" fillId="0" borderId="42" xfId="0" applyNumberFormat="1" applyFont="1" applyBorder="1" applyAlignment="1">
      <alignment/>
    </xf>
    <xf numFmtId="0" fontId="16" fillId="0" borderId="42" xfId="0" applyFont="1" applyBorder="1" applyAlignment="1">
      <alignment/>
    </xf>
    <xf numFmtId="191" fontId="16" fillId="0" borderId="4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204" fontId="6" fillId="0" borderId="53" xfId="0" applyNumberFormat="1" applyFont="1" applyBorder="1" applyAlignment="1">
      <alignment/>
    </xf>
    <xf numFmtId="191" fontId="6" fillId="0" borderId="53" xfId="0" applyNumberFormat="1" applyFont="1" applyFill="1" applyBorder="1" applyAlignment="1">
      <alignment/>
    </xf>
    <xf numFmtId="49" fontId="6" fillId="0" borderId="53" xfId="0" applyNumberFormat="1" applyFont="1" applyBorder="1" applyAlignment="1">
      <alignment horizontal="center"/>
    </xf>
    <xf numFmtId="191" fontId="6" fillId="0" borderId="53" xfId="0" applyNumberFormat="1" applyFont="1" applyBorder="1" applyAlignment="1">
      <alignment/>
    </xf>
    <xf numFmtId="0" fontId="6" fillId="0" borderId="53" xfId="0" applyFont="1" applyBorder="1" applyAlignment="1">
      <alignment/>
    </xf>
    <xf numFmtId="204" fontId="24" fillId="0" borderId="40" xfId="0" applyNumberFormat="1" applyFont="1" applyBorder="1" applyAlignment="1">
      <alignment/>
    </xf>
    <xf numFmtId="191" fontId="24" fillId="0" borderId="40" xfId="0" applyNumberFormat="1" applyFont="1" applyFill="1" applyBorder="1" applyAlignment="1">
      <alignment/>
    </xf>
    <xf numFmtId="191" fontId="10" fillId="0" borderId="40" xfId="50" applyNumberFormat="1" applyFont="1" applyFill="1" applyBorder="1" applyAlignment="1">
      <alignment horizontal="right" vertical="center"/>
      <protection/>
    </xf>
    <xf numFmtId="0" fontId="16" fillId="0" borderId="40" xfId="0" applyFont="1" applyBorder="1" applyAlignment="1">
      <alignment/>
    </xf>
    <xf numFmtId="0" fontId="10" fillId="33" borderId="40" xfId="50" applyFont="1" applyFill="1" applyBorder="1" applyAlignment="1">
      <alignment horizontal="right" vertical="center"/>
      <protection/>
    </xf>
    <xf numFmtId="195" fontId="10" fillId="0" borderId="40" xfId="0" applyNumberFormat="1" applyFont="1" applyBorder="1" applyAlignment="1">
      <alignment horizontal="right" vertical="center"/>
    </xf>
    <xf numFmtId="191" fontId="16" fillId="0" borderId="40" xfId="0" applyNumberFormat="1" applyFont="1" applyBorder="1" applyAlignment="1">
      <alignment/>
    </xf>
    <xf numFmtId="204" fontId="24" fillId="0" borderId="0" xfId="0" applyNumberFormat="1" applyFont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10" fillId="0" borderId="0" xfId="50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/>
    </xf>
    <xf numFmtId="0" fontId="10" fillId="33" borderId="0" xfId="50" applyFont="1" applyFill="1" applyBorder="1" applyAlignment="1">
      <alignment horizontal="right" vertical="center"/>
      <protection/>
    </xf>
    <xf numFmtId="195" fontId="10" fillId="0" borderId="0" xfId="0" applyNumberFormat="1" applyFont="1" applyBorder="1" applyAlignment="1">
      <alignment horizontal="right" vertical="center"/>
    </xf>
    <xf numFmtId="191" fontId="16" fillId="0" borderId="0" xfId="0" applyNumberFormat="1" applyFont="1" applyBorder="1" applyAlignment="1">
      <alignment/>
    </xf>
    <xf numFmtId="0" fontId="10" fillId="0" borderId="0" xfId="50" applyFont="1" applyBorder="1">
      <alignment/>
      <protection/>
    </xf>
    <xf numFmtId="15" fontId="16" fillId="0" borderId="0" xfId="0" applyNumberFormat="1" applyFont="1" applyBorder="1" applyAlignment="1">
      <alignment/>
    </xf>
    <xf numFmtId="0" fontId="12" fillId="0" borderId="0" xfId="50" applyFont="1" applyBorder="1">
      <alignment/>
      <protection/>
    </xf>
    <xf numFmtId="0" fontId="0" fillId="0" borderId="42" xfId="0" applyBorder="1" applyAlignment="1">
      <alignment/>
    </xf>
    <xf numFmtId="192" fontId="0" fillId="0" borderId="42" xfId="0" applyNumberForma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2" fillId="0" borderId="47" xfId="51" applyNumberFormat="1" applyFont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191" fontId="25" fillId="0" borderId="42" xfId="0" applyNumberFormat="1" applyFont="1" applyBorder="1" applyAlignment="1">
      <alignment horizontal="right" vertical="center"/>
    </xf>
    <xf numFmtId="0" fontId="22" fillId="0" borderId="47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204" fontId="0" fillId="0" borderId="54" xfId="0" applyNumberFormat="1" applyBorder="1" applyAlignment="1">
      <alignment/>
    </xf>
    <xf numFmtId="49" fontId="0" fillId="0" borderId="54" xfId="0" applyNumberFormat="1" applyBorder="1" applyAlignment="1">
      <alignment horizontal="center"/>
    </xf>
    <xf numFmtId="193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5" borderId="54" xfId="51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4" xfId="0" applyNumberFormat="1" applyBorder="1" applyAlignment="1">
      <alignment/>
    </xf>
    <xf numFmtId="2" fontId="22" fillId="0" borderId="12" xfId="51" applyNumberFormat="1" applyFont="1" applyBorder="1" applyAlignment="1">
      <alignment horizontal="center"/>
      <protection/>
    </xf>
    <xf numFmtId="49" fontId="0" fillId="0" borderId="54" xfId="0" applyNumberFormat="1" applyFont="1" applyBorder="1" applyAlignment="1">
      <alignment horizontal="center"/>
    </xf>
    <xf numFmtId="0" fontId="22" fillId="36" borderId="43" xfId="51" applyFont="1" applyFill="1" applyBorder="1" applyAlignment="1">
      <alignment horizontal="center"/>
      <protection/>
    </xf>
    <xf numFmtId="0" fontId="22" fillId="36" borderId="55" xfId="51" applyFont="1" applyFill="1" applyBorder="1" applyAlignment="1">
      <alignment horizontal="center"/>
      <protection/>
    </xf>
    <xf numFmtId="0" fontId="22" fillId="36" borderId="56" xfId="51" applyFont="1" applyFill="1" applyBorder="1" applyAlignment="1">
      <alignment horizontal="center"/>
      <protection/>
    </xf>
    <xf numFmtId="2" fontId="9" fillId="0" borderId="43" xfId="50" applyNumberFormat="1" applyFont="1" applyFill="1" applyBorder="1" applyAlignment="1" applyProtection="1">
      <alignment horizontal="center"/>
      <protection/>
    </xf>
    <xf numFmtId="2" fontId="9" fillId="0" borderId="55" xfId="50" applyNumberFormat="1" applyFont="1" applyFill="1" applyBorder="1" applyAlignment="1" applyProtection="1">
      <alignment horizontal="center"/>
      <protection/>
    </xf>
    <xf numFmtId="2" fontId="9" fillId="0" borderId="56" xfId="50" applyNumberFormat="1" applyFont="1" applyFill="1" applyBorder="1" applyAlignment="1" applyProtection="1">
      <alignment horizontal="center"/>
      <protection/>
    </xf>
    <xf numFmtId="2" fontId="10" fillId="0" borderId="42" xfId="50" applyNumberFormat="1" applyFont="1" applyFill="1" applyBorder="1" applyAlignment="1" applyProtection="1">
      <alignment horizontal="center"/>
      <protection/>
    </xf>
    <xf numFmtId="192" fontId="10" fillId="0" borderId="42" xfId="50" applyNumberFormat="1" applyFont="1" applyFill="1" applyBorder="1" applyAlignment="1" applyProtection="1">
      <alignment horizontal="center"/>
      <protection/>
    </xf>
    <xf numFmtId="195" fontId="10" fillId="0" borderId="42" xfId="50" applyNumberFormat="1" applyFont="1" applyFill="1" applyBorder="1" applyAlignment="1" applyProtection="1">
      <alignment horizontal="center"/>
      <protection/>
    </xf>
    <xf numFmtId="0" fontId="10" fillId="0" borderId="42" xfId="50" applyFont="1" applyFill="1" applyBorder="1" applyAlignment="1" applyProtection="1">
      <alignment horizontal="center" vertical="center"/>
      <protection/>
    </xf>
    <xf numFmtId="0" fontId="10" fillId="0" borderId="11" xfId="50" applyFont="1" applyFill="1" applyBorder="1" applyAlignment="1" applyProtection="1">
      <alignment horizontal="center" vertical="center"/>
      <protection/>
    </xf>
    <xf numFmtId="0" fontId="10" fillId="0" borderId="42" xfId="50" applyFont="1" applyFill="1" applyBorder="1" applyAlignment="1" applyProtection="1">
      <alignment horizontal="center" vertical="center" textRotation="90"/>
      <protection/>
    </xf>
    <xf numFmtId="2" fontId="10" fillId="0" borderId="42" xfId="50" applyNumberFormat="1" applyFont="1" applyFill="1" applyBorder="1" applyAlignment="1" applyProtection="1">
      <alignment horizontal="left"/>
      <protection/>
    </xf>
    <xf numFmtId="192" fontId="10" fillId="0" borderId="42" xfId="50" applyNumberFormat="1" applyFont="1" applyFill="1" applyBorder="1" applyAlignment="1" applyProtection="1">
      <alignment/>
      <protection/>
    </xf>
    <xf numFmtId="192" fontId="10" fillId="0" borderId="42" xfId="50" applyNumberFormat="1" applyFont="1" applyFill="1" applyBorder="1" applyProtection="1">
      <alignment/>
      <protection/>
    </xf>
    <xf numFmtId="195" fontId="10" fillId="0" borderId="11" xfId="50" applyNumberFormat="1" applyFont="1" applyFill="1" applyBorder="1" applyAlignment="1" applyProtection="1">
      <alignment horizontal="center" vertical="center" textRotation="90"/>
      <protection/>
    </xf>
    <xf numFmtId="195" fontId="10" fillId="0" borderId="12" xfId="50" applyNumberFormat="1" applyFont="1" applyFill="1" applyBorder="1" applyAlignment="1" applyProtection="1">
      <alignment horizontal="center" vertical="center" textRotation="90"/>
      <protection/>
    </xf>
    <xf numFmtId="4" fontId="10" fillId="0" borderId="42" xfId="50" applyNumberFormat="1" applyFont="1" applyFill="1" applyBorder="1" applyAlignment="1" applyProtection="1">
      <alignment horizontal="center" vertical="center"/>
      <protection/>
    </xf>
    <xf numFmtId="4" fontId="10" fillId="0" borderId="42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 vertical="center" textRotation="90"/>
      <protection/>
    </xf>
    <xf numFmtId="0" fontId="10" fillId="0" borderId="12" xfId="50" applyFont="1" applyFill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Normal_ข้อมูล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N13A" xfId="49"/>
    <cellStyle name="ปกติ_sed" xfId="50"/>
    <cellStyle name="ปกติ_Sheet1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DATA!$E$364:$E$396</c:f>
              <c:numCache>
                <c:ptCount val="33"/>
                <c:pt idx="0">
                  <c:v>10.57</c:v>
                </c:pt>
                <c:pt idx="1">
                  <c:v>24.01</c:v>
                </c:pt>
                <c:pt idx="2">
                  <c:v>31.55</c:v>
                </c:pt>
                <c:pt idx="3">
                  <c:v>17.12</c:v>
                </c:pt>
                <c:pt idx="4">
                  <c:v>82.38</c:v>
                </c:pt>
                <c:pt idx="5">
                  <c:v>35.34</c:v>
                </c:pt>
                <c:pt idx="6">
                  <c:v>282.78</c:v>
                </c:pt>
                <c:pt idx="7">
                  <c:v>320.46</c:v>
                </c:pt>
                <c:pt idx="8">
                  <c:v>413.69</c:v>
                </c:pt>
                <c:pt idx="9">
                  <c:v>612.71</c:v>
                </c:pt>
                <c:pt idx="10">
                  <c:v>728.05</c:v>
                </c:pt>
                <c:pt idx="11">
                  <c:v>245.13</c:v>
                </c:pt>
                <c:pt idx="12">
                  <c:v>1400.33</c:v>
                </c:pt>
                <c:pt idx="13">
                  <c:v>122.81</c:v>
                </c:pt>
                <c:pt idx="14">
                  <c:v>257.09</c:v>
                </c:pt>
                <c:pt idx="15">
                  <c:v>379.54</c:v>
                </c:pt>
                <c:pt idx="16">
                  <c:v>176.99</c:v>
                </c:pt>
                <c:pt idx="17">
                  <c:v>188.49</c:v>
                </c:pt>
                <c:pt idx="18">
                  <c:v>72.72</c:v>
                </c:pt>
                <c:pt idx="19">
                  <c:v>71.22</c:v>
                </c:pt>
                <c:pt idx="20">
                  <c:v>51.44</c:v>
                </c:pt>
                <c:pt idx="21">
                  <c:v>45.03</c:v>
                </c:pt>
                <c:pt idx="22">
                  <c:v>35.59</c:v>
                </c:pt>
                <c:pt idx="23">
                  <c:v>26.85</c:v>
                </c:pt>
                <c:pt idx="24">
                  <c:v>25.39</c:v>
                </c:pt>
                <c:pt idx="25">
                  <c:v>3.24</c:v>
                </c:pt>
                <c:pt idx="26">
                  <c:v>20.15</c:v>
                </c:pt>
                <c:pt idx="27">
                  <c:v>19.63</c:v>
                </c:pt>
                <c:pt idx="28">
                  <c:v>14.51</c:v>
                </c:pt>
                <c:pt idx="29">
                  <c:v>12.25</c:v>
                </c:pt>
                <c:pt idx="30">
                  <c:v>10.7</c:v>
                </c:pt>
                <c:pt idx="31">
                  <c:v>8.58</c:v>
                </c:pt>
                <c:pt idx="32">
                  <c:v>7.01</c:v>
                </c:pt>
              </c:numCache>
            </c:numRef>
          </c:xVal>
          <c:yVal>
            <c:numRef>
              <c:f>DATA!$H$364:$H$396</c:f>
              <c:numCache>
                <c:ptCount val="33"/>
                <c:pt idx="0">
                  <c:v>44.88136291296</c:v>
                </c:pt>
                <c:pt idx="1">
                  <c:v>115.62507071136002</c:v>
                </c:pt>
                <c:pt idx="2">
                  <c:v>228.37538777760003</c:v>
                </c:pt>
                <c:pt idx="3">
                  <c:v>67.94776631808001</c:v>
                </c:pt>
                <c:pt idx="4">
                  <c:v>4886.34450094656</c:v>
                </c:pt>
                <c:pt idx="5">
                  <c:v>290.0429953459201</c:v>
                </c:pt>
                <c:pt idx="6">
                  <c:v>19370.454739856643</c:v>
                </c:pt>
                <c:pt idx="7">
                  <c:v>69237.1212263136</c:v>
                </c:pt>
                <c:pt idx="8">
                  <c:v>17574.08710395456</c:v>
                </c:pt>
                <c:pt idx="9">
                  <c:v>45955.11665777761</c:v>
                </c:pt>
                <c:pt idx="10">
                  <c:v>92258.089223904</c:v>
                </c:pt>
                <c:pt idx="11">
                  <c:v>3307.88336233824</c:v>
                </c:pt>
                <c:pt idx="12">
                  <c:v>203689.60846799036</c:v>
                </c:pt>
                <c:pt idx="13">
                  <c:v>8559.797442062401</c:v>
                </c:pt>
                <c:pt idx="14">
                  <c:v>13608.67025715552</c:v>
                </c:pt>
                <c:pt idx="15">
                  <c:v>51340.95414608833</c:v>
                </c:pt>
                <c:pt idx="16">
                  <c:v>7328.337413284801</c:v>
                </c:pt>
                <c:pt idx="17">
                  <c:v>9069.85611928512</c:v>
                </c:pt>
                <c:pt idx="18">
                  <c:v>633.0259780531201</c:v>
                </c:pt>
                <c:pt idx="19">
                  <c:v>827.3130911136002</c:v>
                </c:pt>
                <c:pt idx="20">
                  <c:v>281.14144512768</c:v>
                </c:pt>
                <c:pt idx="21">
                  <c:v>74.69530721567999</c:v>
                </c:pt>
                <c:pt idx="22">
                  <c:v>6.02186899968</c:v>
                </c:pt>
                <c:pt idx="23">
                  <c:v>14.833327608</c:v>
                </c:pt>
                <c:pt idx="24">
                  <c:v>22.82692784256</c:v>
                </c:pt>
                <c:pt idx="25">
                  <c:v>1.8741659212800001</c:v>
                </c:pt>
                <c:pt idx="26">
                  <c:v>62.13766534560001</c:v>
                </c:pt>
                <c:pt idx="27">
                  <c:v>33.04133786304</c:v>
                </c:pt>
                <c:pt idx="28">
                  <c:v>16.337962370880003</c:v>
                </c:pt>
                <c:pt idx="29">
                  <c:v>18.278589168</c:v>
                </c:pt>
                <c:pt idx="30">
                  <c:v>21.4081248096</c:v>
                </c:pt>
                <c:pt idx="31">
                  <c:v>10.39019933952</c:v>
                </c:pt>
              </c:numCache>
            </c:numRef>
          </c:yVal>
          <c:smooth val="0"/>
        </c:ser>
        <c:axId val="20972188"/>
        <c:axId val="54531965"/>
      </c:scatterChart>
      <c:valAx>
        <c:axId val="2097218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531965"/>
        <c:crossesAt val="1"/>
        <c:crossBetween val="midCat"/>
        <c:dispUnits/>
      </c:valAx>
      <c:valAx>
        <c:axId val="54531965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075"/>
          <c:y val="0.439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Mae Nam Nan D.A.3,476Km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55"/>
          <c:w val="0.7955"/>
          <c:h val="0.825"/>
        </c:manualLayout>
      </c:layout>
      <c:scatterChart>
        <c:scatterStyle val="lineMarker"/>
        <c:varyColors val="0"/>
        <c:ser>
          <c:idx val="1"/>
          <c:order val="0"/>
          <c:tx>
            <c:v>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DATA!$E$9:$E$396</c:f>
              <c:numCache>
                <c:ptCount val="388"/>
                <c:pt idx="0">
                  <c:v>20.066</c:v>
                </c:pt>
                <c:pt idx="1">
                  <c:v>23.39</c:v>
                </c:pt>
                <c:pt idx="2">
                  <c:v>38.216</c:v>
                </c:pt>
                <c:pt idx="3">
                  <c:v>16.288</c:v>
                </c:pt>
                <c:pt idx="4">
                  <c:v>15.095</c:v>
                </c:pt>
                <c:pt idx="5">
                  <c:v>54.213</c:v>
                </c:pt>
                <c:pt idx="6">
                  <c:v>62.872</c:v>
                </c:pt>
                <c:pt idx="7">
                  <c:v>38.235</c:v>
                </c:pt>
                <c:pt idx="8">
                  <c:v>34.151</c:v>
                </c:pt>
                <c:pt idx="9">
                  <c:v>123.586</c:v>
                </c:pt>
                <c:pt idx="10">
                  <c:v>154.522</c:v>
                </c:pt>
                <c:pt idx="11">
                  <c:v>11.169</c:v>
                </c:pt>
                <c:pt idx="12">
                  <c:v>141.648</c:v>
                </c:pt>
                <c:pt idx="13">
                  <c:v>603.63</c:v>
                </c:pt>
                <c:pt idx="14">
                  <c:v>139.649</c:v>
                </c:pt>
                <c:pt idx="15">
                  <c:v>291.731</c:v>
                </c:pt>
                <c:pt idx="16">
                  <c:v>242.724</c:v>
                </c:pt>
                <c:pt idx="17">
                  <c:v>148.083</c:v>
                </c:pt>
                <c:pt idx="18">
                  <c:v>71.845</c:v>
                </c:pt>
                <c:pt idx="19">
                  <c:v>58.701</c:v>
                </c:pt>
                <c:pt idx="20">
                  <c:v>44.345</c:v>
                </c:pt>
                <c:pt idx="21">
                  <c:v>34.953</c:v>
                </c:pt>
                <c:pt idx="22">
                  <c:v>29.628</c:v>
                </c:pt>
                <c:pt idx="23">
                  <c:v>22.426</c:v>
                </c:pt>
                <c:pt idx="24">
                  <c:v>19.016</c:v>
                </c:pt>
                <c:pt idx="25">
                  <c:v>16.327</c:v>
                </c:pt>
                <c:pt idx="26">
                  <c:v>14.614</c:v>
                </c:pt>
                <c:pt idx="27">
                  <c:v>19.076</c:v>
                </c:pt>
                <c:pt idx="28">
                  <c:v>20.056</c:v>
                </c:pt>
                <c:pt idx="29">
                  <c:v>12.207</c:v>
                </c:pt>
                <c:pt idx="30">
                  <c:v>9.725</c:v>
                </c:pt>
                <c:pt idx="31">
                  <c:v>9.347</c:v>
                </c:pt>
                <c:pt idx="32">
                  <c:v>10.468</c:v>
                </c:pt>
                <c:pt idx="33">
                  <c:v>13.368</c:v>
                </c:pt>
                <c:pt idx="34">
                  <c:v>9.53</c:v>
                </c:pt>
                <c:pt idx="35">
                  <c:v>22.294</c:v>
                </c:pt>
                <c:pt idx="36">
                  <c:v>27.166</c:v>
                </c:pt>
                <c:pt idx="37">
                  <c:v>34.435</c:v>
                </c:pt>
                <c:pt idx="38">
                  <c:v>40.224</c:v>
                </c:pt>
                <c:pt idx="39">
                  <c:v>119.37</c:v>
                </c:pt>
                <c:pt idx="40">
                  <c:v>527.708</c:v>
                </c:pt>
                <c:pt idx="41">
                  <c:v>65.067</c:v>
                </c:pt>
                <c:pt idx="42">
                  <c:v>306.361</c:v>
                </c:pt>
                <c:pt idx="43">
                  <c:v>315.228</c:v>
                </c:pt>
                <c:pt idx="44">
                  <c:v>850.649</c:v>
                </c:pt>
                <c:pt idx="45">
                  <c:v>348.913</c:v>
                </c:pt>
                <c:pt idx="46">
                  <c:v>503.207</c:v>
                </c:pt>
                <c:pt idx="47">
                  <c:v>461.738</c:v>
                </c:pt>
                <c:pt idx="48">
                  <c:v>320.239</c:v>
                </c:pt>
                <c:pt idx="49">
                  <c:v>296.736</c:v>
                </c:pt>
                <c:pt idx="50">
                  <c:v>156.391</c:v>
                </c:pt>
                <c:pt idx="51">
                  <c:v>262.95</c:v>
                </c:pt>
                <c:pt idx="52">
                  <c:v>101.661</c:v>
                </c:pt>
                <c:pt idx="53">
                  <c:v>91.476</c:v>
                </c:pt>
                <c:pt idx="54">
                  <c:v>106.375</c:v>
                </c:pt>
                <c:pt idx="55">
                  <c:v>56.346</c:v>
                </c:pt>
                <c:pt idx="56">
                  <c:v>25.962</c:v>
                </c:pt>
                <c:pt idx="57">
                  <c:v>21.051</c:v>
                </c:pt>
                <c:pt idx="58">
                  <c:v>13.025</c:v>
                </c:pt>
                <c:pt idx="59">
                  <c:v>10.033</c:v>
                </c:pt>
                <c:pt idx="60">
                  <c:v>12.013</c:v>
                </c:pt>
                <c:pt idx="61">
                  <c:v>31.18</c:v>
                </c:pt>
                <c:pt idx="62">
                  <c:v>11.173</c:v>
                </c:pt>
                <c:pt idx="63">
                  <c:v>18.009</c:v>
                </c:pt>
                <c:pt idx="64">
                  <c:v>15.16</c:v>
                </c:pt>
                <c:pt idx="65">
                  <c:v>25.013</c:v>
                </c:pt>
                <c:pt idx="66">
                  <c:v>63.97</c:v>
                </c:pt>
                <c:pt idx="67">
                  <c:v>131.02</c:v>
                </c:pt>
                <c:pt idx="68">
                  <c:v>129.187</c:v>
                </c:pt>
                <c:pt idx="69">
                  <c:v>519.867</c:v>
                </c:pt>
                <c:pt idx="70">
                  <c:v>518</c:v>
                </c:pt>
                <c:pt idx="71">
                  <c:v>99.815</c:v>
                </c:pt>
                <c:pt idx="72">
                  <c:v>125.658</c:v>
                </c:pt>
                <c:pt idx="73">
                  <c:v>123.848</c:v>
                </c:pt>
                <c:pt idx="74">
                  <c:v>105.293</c:v>
                </c:pt>
                <c:pt idx="75">
                  <c:v>78.348</c:v>
                </c:pt>
                <c:pt idx="76">
                  <c:v>113.607</c:v>
                </c:pt>
                <c:pt idx="77">
                  <c:v>71.241</c:v>
                </c:pt>
                <c:pt idx="78">
                  <c:v>70.975</c:v>
                </c:pt>
                <c:pt idx="79">
                  <c:v>57.206</c:v>
                </c:pt>
                <c:pt idx="80">
                  <c:v>45.714</c:v>
                </c:pt>
                <c:pt idx="81">
                  <c:v>33.839</c:v>
                </c:pt>
                <c:pt idx="82">
                  <c:v>25.932</c:v>
                </c:pt>
                <c:pt idx="83">
                  <c:v>22.079</c:v>
                </c:pt>
                <c:pt idx="84">
                  <c:v>18.836</c:v>
                </c:pt>
                <c:pt idx="85">
                  <c:v>16.703</c:v>
                </c:pt>
                <c:pt idx="86">
                  <c:v>14.378</c:v>
                </c:pt>
                <c:pt idx="87">
                  <c:v>14.378</c:v>
                </c:pt>
                <c:pt idx="88">
                  <c:v>13.94</c:v>
                </c:pt>
                <c:pt idx="89">
                  <c:v>10.902</c:v>
                </c:pt>
                <c:pt idx="90">
                  <c:v>8.691</c:v>
                </c:pt>
                <c:pt idx="91">
                  <c:v>6.43</c:v>
                </c:pt>
                <c:pt idx="92">
                  <c:v>5.112</c:v>
                </c:pt>
                <c:pt idx="93">
                  <c:v>5.963</c:v>
                </c:pt>
                <c:pt idx="94">
                  <c:v>6.963</c:v>
                </c:pt>
                <c:pt idx="95">
                  <c:v>7.59</c:v>
                </c:pt>
                <c:pt idx="96">
                  <c:v>6.481</c:v>
                </c:pt>
                <c:pt idx="97">
                  <c:v>6.571</c:v>
                </c:pt>
                <c:pt idx="98">
                  <c:v>12.035</c:v>
                </c:pt>
                <c:pt idx="99">
                  <c:v>47.305</c:v>
                </c:pt>
                <c:pt idx="100">
                  <c:v>9.04</c:v>
                </c:pt>
                <c:pt idx="101">
                  <c:v>23.022</c:v>
                </c:pt>
                <c:pt idx="102">
                  <c:v>27.108</c:v>
                </c:pt>
                <c:pt idx="103">
                  <c:v>16.514</c:v>
                </c:pt>
                <c:pt idx="104">
                  <c:v>709.685</c:v>
                </c:pt>
                <c:pt idx="105">
                  <c:v>176.454</c:v>
                </c:pt>
                <c:pt idx="106">
                  <c:v>106.001</c:v>
                </c:pt>
                <c:pt idx="107">
                  <c:v>349.87</c:v>
                </c:pt>
                <c:pt idx="108">
                  <c:v>273.374</c:v>
                </c:pt>
                <c:pt idx="109">
                  <c:v>197.825</c:v>
                </c:pt>
                <c:pt idx="110">
                  <c:v>302.815</c:v>
                </c:pt>
                <c:pt idx="111">
                  <c:v>274.072</c:v>
                </c:pt>
                <c:pt idx="112">
                  <c:v>120.782</c:v>
                </c:pt>
                <c:pt idx="113">
                  <c:v>91.536</c:v>
                </c:pt>
                <c:pt idx="114">
                  <c:v>82.455</c:v>
                </c:pt>
                <c:pt idx="115">
                  <c:v>49.33</c:v>
                </c:pt>
                <c:pt idx="116">
                  <c:v>35.665</c:v>
                </c:pt>
                <c:pt idx="117">
                  <c:v>34.023</c:v>
                </c:pt>
                <c:pt idx="118">
                  <c:v>25.208</c:v>
                </c:pt>
                <c:pt idx="119">
                  <c:v>32.269</c:v>
                </c:pt>
                <c:pt idx="120">
                  <c:v>21.417</c:v>
                </c:pt>
                <c:pt idx="121">
                  <c:v>16.859</c:v>
                </c:pt>
                <c:pt idx="122">
                  <c:v>13.579</c:v>
                </c:pt>
                <c:pt idx="123">
                  <c:v>131.57</c:v>
                </c:pt>
                <c:pt idx="124">
                  <c:v>9.115</c:v>
                </c:pt>
                <c:pt idx="125">
                  <c:v>8.938</c:v>
                </c:pt>
                <c:pt idx="126">
                  <c:v>7.493</c:v>
                </c:pt>
                <c:pt idx="127">
                  <c:v>9.234</c:v>
                </c:pt>
                <c:pt idx="128">
                  <c:v>6.439</c:v>
                </c:pt>
                <c:pt idx="129">
                  <c:v>9.73</c:v>
                </c:pt>
                <c:pt idx="130">
                  <c:v>8.671</c:v>
                </c:pt>
                <c:pt idx="131">
                  <c:v>8.615</c:v>
                </c:pt>
                <c:pt idx="132">
                  <c:v>23.627</c:v>
                </c:pt>
                <c:pt idx="133">
                  <c:v>31.866</c:v>
                </c:pt>
                <c:pt idx="134">
                  <c:v>103.361</c:v>
                </c:pt>
                <c:pt idx="135">
                  <c:v>74.181</c:v>
                </c:pt>
                <c:pt idx="136">
                  <c:v>77.725</c:v>
                </c:pt>
                <c:pt idx="137">
                  <c:v>60.157</c:v>
                </c:pt>
                <c:pt idx="138">
                  <c:v>1267.64</c:v>
                </c:pt>
                <c:pt idx="139">
                  <c:v>170.781</c:v>
                </c:pt>
                <c:pt idx="140">
                  <c:v>609.78</c:v>
                </c:pt>
                <c:pt idx="141">
                  <c:v>246.41</c:v>
                </c:pt>
                <c:pt idx="142">
                  <c:v>321.871</c:v>
                </c:pt>
                <c:pt idx="143">
                  <c:v>287.85</c:v>
                </c:pt>
                <c:pt idx="144">
                  <c:v>691.174</c:v>
                </c:pt>
                <c:pt idx="145">
                  <c:v>385.497</c:v>
                </c:pt>
                <c:pt idx="146">
                  <c:v>265.903</c:v>
                </c:pt>
                <c:pt idx="147">
                  <c:v>366.171</c:v>
                </c:pt>
                <c:pt idx="148">
                  <c:v>236.465</c:v>
                </c:pt>
                <c:pt idx="149">
                  <c:v>168.152</c:v>
                </c:pt>
                <c:pt idx="150">
                  <c:v>88.561</c:v>
                </c:pt>
                <c:pt idx="151">
                  <c:v>87.223</c:v>
                </c:pt>
                <c:pt idx="152">
                  <c:v>56.757</c:v>
                </c:pt>
                <c:pt idx="153">
                  <c:v>44.646</c:v>
                </c:pt>
                <c:pt idx="154">
                  <c:v>37.366</c:v>
                </c:pt>
                <c:pt idx="155">
                  <c:v>34.701</c:v>
                </c:pt>
                <c:pt idx="156">
                  <c:v>27.631</c:v>
                </c:pt>
                <c:pt idx="157">
                  <c:v>27.071</c:v>
                </c:pt>
                <c:pt idx="158">
                  <c:v>23.013</c:v>
                </c:pt>
                <c:pt idx="159">
                  <c:v>18.065</c:v>
                </c:pt>
                <c:pt idx="160">
                  <c:v>14.502</c:v>
                </c:pt>
                <c:pt idx="161">
                  <c:v>11.969</c:v>
                </c:pt>
                <c:pt idx="162">
                  <c:v>10.723</c:v>
                </c:pt>
                <c:pt idx="163">
                  <c:v>9.878</c:v>
                </c:pt>
                <c:pt idx="164">
                  <c:v>10.917</c:v>
                </c:pt>
                <c:pt idx="165">
                  <c:v>11.847</c:v>
                </c:pt>
                <c:pt idx="166">
                  <c:v>11.823</c:v>
                </c:pt>
                <c:pt idx="167">
                  <c:v>19.761</c:v>
                </c:pt>
                <c:pt idx="168">
                  <c:v>9.918</c:v>
                </c:pt>
                <c:pt idx="169">
                  <c:v>59.075</c:v>
                </c:pt>
                <c:pt idx="170">
                  <c:v>19.009</c:v>
                </c:pt>
                <c:pt idx="171">
                  <c:v>23.444</c:v>
                </c:pt>
                <c:pt idx="172">
                  <c:v>44.08</c:v>
                </c:pt>
                <c:pt idx="173">
                  <c:v>45.033</c:v>
                </c:pt>
                <c:pt idx="174">
                  <c:v>16.269</c:v>
                </c:pt>
                <c:pt idx="175">
                  <c:v>20.338</c:v>
                </c:pt>
                <c:pt idx="176">
                  <c:v>115.41</c:v>
                </c:pt>
                <c:pt idx="177">
                  <c:v>464.902</c:v>
                </c:pt>
                <c:pt idx="178">
                  <c:v>145.175</c:v>
                </c:pt>
                <c:pt idx="179">
                  <c:v>670.647</c:v>
                </c:pt>
                <c:pt idx="180">
                  <c:v>180.888</c:v>
                </c:pt>
                <c:pt idx="181">
                  <c:v>433.852</c:v>
                </c:pt>
                <c:pt idx="182">
                  <c:v>129.275</c:v>
                </c:pt>
                <c:pt idx="183">
                  <c:v>96.416</c:v>
                </c:pt>
                <c:pt idx="184">
                  <c:v>85.686</c:v>
                </c:pt>
                <c:pt idx="185">
                  <c:v>66.327</c:v>
                </c:pt>
                <c:pt idx="186">
                  <c:v>47.241</c:v>
                </c:pt>
                <c:pt idx="187">
                  <c:v>46.032</c:v>
                </c:pt>
                <c:pt idx="188">
                  <c:v>35.884</c:v>
                </c:pt>
                <c:pt idx="189">
                  <c:v>366.29</c:v>
                </c:pt>
                <c:pt idx="190">
                  <c:v>47.684</c:v>
                </c:pt>
                <c:pt idx="191">
                  <c:v>28.463</c:v>
                </c:pt>
                <c:pt idx="192">
                  <c:v>23.352</c:v>
                </c:pt>
                <c:pt idx="193">
                  <c:v>17.552</c:v>
                </c:pt>
                <c:pt idx="194">
                  <c:v>16.373</c:v>
                </c:pt>
                <c:pt idx="195">
                  <c:v>14.282</c:v>
                </c:pt>
                <c:pt idx="196">
                  <c:v>13.54</c:v>
                </c:pt>
                <c:pt idx="197">
                  <c:v>12.007</c:v>
                </c:pt>
                <c:pt idx="198">
                  <c:v>10.117</c:v>
                </c:pt>
                <c:pt idx="199">
                  <c:v>7.282</c:v>
                </c:pt>
                <c:pt idx="200">
                  <c:v>7.062</c:v>
                </c:pt>
                <c:pt idx="201">
                  <c:v>8.535</c:v>
                </c:pt>
                <c:pt idx="202">
                  <c:v>6.378</c:v>
                </c:pt>
                <c:pt idx="203">
                  <c:v>4.826</c:v>
                </c:pt>
                <c:pt idx="204">
                  <c:v>16.846</c:v>
                </c:pt>
                <c:pt idx="205">
                  <c:v>13.711</c:v>
                </c:pt>
                <c:pt idx="206">
                  <c:v>14.422</c:v>
                </c:pt>
                <c:pt idx="207">
                  <c:v>20.912</c:v>
                </c:pt>
                <c:pt idx="208">
                  <c:v>16.3</c:v>
                </c:pt>
                <c:pt idx="209">
                  <c:v>12.523</c:v>
                </c:pt>
                <c:pt idx="210">
                  <c:v>30.896</c:v>
                </c:pt>
                <c:pt idx="211">
                  <c:v>75.139</c:v>
                </c:pt>
                <c:pt idx="212">
                  <c:v>893.238</c:v>
                </c:pt>
                <c:pt idx="213">
                  <c:v>416.576</c:v>
                </c:pt>
                <c:pt idx="214">
                  <c:v>148.15</c:v>
                </c:pt>
                <c:pt idx="215">
                  <c:v>185.614</c:v>
                </c:pt>
                <c:pt idx="216">
                  <c:v>175.841</c:v>
                </c:pt>
                <c:pt idx="217">
                  <c:v>309.729</c:v>
                </c:pt>
                <c:pt idx="218">
                  <c:v>107.677</c:v>
                </c:pt>
                <c:pt idx="219">
                  <c:v>101.438</c:v>
                </c:pt>
                <c:pt idx="220">
                  <c:v>82.108</c:v>
                </c:pt>
                <c:pt idx="221">
                  <c:v>56.004</c:v>
                </c:pt>
                <c:pt idx="222">
                  <c:v>36.576</c:v>
                </c:pt>
                <c:pt idx="223">
                  <c:v>32.918</c:v>
                </c:pt>
                <c:pt idx="224">
                  <c:v>27.761</c:v>
                </c:pt>
                <c:pt idx="225">
                  <c:v>13.764</c:v>
                </c:pt>
                <c:pt idx="226">
                  <c:v>10.624</c:v>
                </c:pt>
                <c:pt idx="227">
                  <c:v>9.54</c:v>
                </c:pt>
                <c:pt idx="228">
                  <c:v>7.798</c:v>
                </c:pt>
                <c:pt idx="229">
                  <c:v>8.798</c:v>
                </c:pt>
                <c:pt idx="230">
                  <c:v>9.798</c:v>
                </c:pt>
                <c:pt idx="231">
                  <c:v>6.274</c:v>
                </c:pt>
                <c:pt idx="232">
                  <c:v>4.447</c:v>
                </c:pt>
                <c:pt idx="233">
                  <c:v>7.298</c:v>
                </c:pt>
                <c:pt idx="234">
                  <c:v>4.905</c:v>
                </c:pt>
                <c:pt idx="235">
                  <c:v>5.337</c:v>
                </c:pt>
                <c:pt idx="236">
                  <c:v>12.959</c:v>
                </c:pt>
                <c:pt idx="237">
                  <c:v>9.583</c:v>
                </c:pt>
                <c:pt idx="238">
                  <c:v>5.362</c:v>
                </c:pt>
                <c:pt idx="239">
                  <c:v>10.431</c:v>
                </c:pt>
                <c:pt idx="240">
                  <c:v>21.578</c:v>
                </c:pt>
                <c:pt idx="241">
                  <c:v>11.063</c:v>
                </c:pt>
                <c:pt idx="242">
                  <c:v>32.567</c:v>
                </c:pt>
                <c:pt idx="243">
                  <c:v>159.94</c:v>
                </c:pt>
                <c:pt idx="244">
                  <c:v>279.638</c:v>
                </c:pt>
                <c:pt idx="245">
                  <c:v>78.475</c:v>
                </c:pt>
                <c:pt idx="246">
                  <c:v>122.784</c:v>
                </c:pt>
                <c:pt idx="247">
                  <c:v>997.836</c:v>
                </c:pt>
                <c:pt idx="248">
                  <c:v>337.662</c:v>
                </c:pt>
                <c:pt idx="249">
                  <c:v>117.929</c:v>
                </c:pt>
                <c:pt idx="250">
                  <c:v>153.706</c:v>
                </c:pt>
                <c:pt idx="251">
                  <c:v>93.761</c:v>
                </c:pt>
                <c:pt idx="252">
                  <c:v>79.455</c:v>
                </c:pt>
                <c:pt idx="253">
                  <c:v>55.239</c:v>
                </c:pt>
                <c:pt idx="254">
                  <c:v>56.231</c:v>
                </c:pt>
                <c:pt idx="255">
                  <c:v>44.626</c:v>
                </c:pt>
                <c:pt idx="256">
                  <c:v>37.523</c:v>
                </c:pt>
                <c:pt idx="257">
                  <c:v>28.498</c:v>
                </c:pt>
                <c:pt idx="258">
                  <c:v>29.962</c:v>
                </c:pt>
                <c:pt idx="259">
                  <c:v>23.979</c:v>
                </c:pt>
                <c:pt idx="260">
                  <c:v>35.249</c:v>
                </c:pt>
                <c:pt idx="261">
                  <c:v>17.961</c:v>
                </c:pt>
                <c:pt idx="262">
                  <c:v>11.443</c:v>
                </c:pt>
                <c:pt idx="263">
                  <c:v>10.24</c:v>
                </c:pt>
                <c:pt idx="264">
                  <c:v>11.379</c:v>
                </c:pt>
                <c:pt idx="265">
                  <c:v>11.382</c:v>
                </c:pt>
                <c:pt idx="266">
                  <c:v>8.05</c:v>
                </c:pt>
                <c:pt idx="267">
                  <c:v>6.247</c:v>
                </c:pt>
                <c:pt idx="268">
                  <c:v>6.116</c:v>
                </c:pt>
                <c:pt idx="269">
                  <c:v>6.698</c:v>
                </c:pt>
                <c:pt idx="270">
                  <c:v>40.274</c:v>
                </c:pt>
                <c:pt idx="271">
                  <c:v>9.812</c:v>
                </c:pt>
                <c:pt idx="272">
                  <c:v>18.394</c:v>
                </c:pt>
                <c:pt idx="273">
                  <c:v>13.574</c:v>
                </c:pt>
                <c:pt idx="274">
                  <c:v>10.489</c:v>
                </c:pt>
                <c:pt idx="275">
                  <c:v>8.092</c:v>
                </c:pt>
                <c:pt idx="276">
                  <c:v>15.633</c:v>
                </c:pt>
                <c:pt idx="277">
                  <c:v>59.352</c:v>
                </c:pt>
                <c:pt idx="278">
                  <c:v>23.986</c:v>
                </c:pt>
                <c:pt idx="279">
                  <c:v>149.682</c:v>
                </c:pt>
                <c:pt idx="280">
                  <c:v>556.025</c:v>
                </c:pt>
                <c:pt idx="281">
                  <c:v>235.874</c:v>
                </c:pt>
                <c:pt idx="282">
                  <c:v>153.093</c:v>
                </c:pt>
                <c:pt idx="283">
                  <c:v>407.183</c:v>
                </c:pt>
                <c:pt idx="284">
                  <c:v>150.465</c:v>
                </c:pt>
                <c:pt idx="285">
                  <c:v>83</c:v>
                </c:pt>
                <c:pt idx="286">
                  <c:v>121.928</c:v>
                </c:pt>
                <c:pt idx="287">
                  <c:v>82.261</c:v>
                </c:pt>
                <c:pt idx="288">
                  <c:v>58.263</c:v>
                </c:pt>
                <c:pt idx="289">
                  <c:v>46.977</c:v>
                </c:pt>
                <c:pt idx="290">
                  <c:v>40.31</c:v>
                </c:pt>
                <c:pt idx="291">
                  <c:v>29.103</c:v>
                </c:pt>
                <c:pt idx="292">
                  <c:v>36.666</c:v>
                </c:pt>
                <c:pt idx="293">
                  <c:v>24.586</c:v>
                </c:pt>
                <c:pt idx="294">
                  <c:v>15.129</c:v>
                </c:pt>
                <c:pt idx="295">
                  <c:v>14.19</c:v>
                </c:pt>
                <c:pt idx="296">
                  <c:v>14.7</c:v>
                </c:pt>
                <c:pt idx="297">
                  <c:v>14.22</c:v>
                </c:pt>
                <c:pt idx="298">
                  <c:v>4</c:v>
                </c:pt>
                <c:pt idx="299">
                  <c:v>13.21</c:v>
                </c:pt>
                <c:pt idx="300">
                  <c:v>15.17</c:v>
                </c:pt>
                <c:pt idx="301">
                  <c:v>107.81</c:v>
                </c:pt>
                <c:pt idx="302">
                  <c:v>394.87</c:v>
                </c:pt>
                <c:pt idx="303">
                  <c:v>118.6</c:v>
                </c:pt>
                <c:pt idx="304">
                  <c:v>87.54</c:v>
                </c:pt>
                <c:pt idx="305">
                  <c:v>89.54</c:v>
                </c:pt>
                <c:pt idx="306">
                  <c:v>422.546</c:v>
                </c:pt>
                <c:pt idx="307">
                  <c:v>755.35</c:v>
                </c:pt>
                <c:pt idx="308">
                  <c:v>401.97</c:v>
                </c:pt>
                <c:pt idx="309">
                  <c:v>383.11</c:v>
                </c:pt>
                <c:pt idx="310">
                  <c:v>116.15</c:v>
                </c:pt>
                <c:pt idx="311">
                  <c:v>91.019</c:v>
                </c:pt>
                <c:pt idx="312">
                  <c:v>108.5</c:v>
                </c:pt>
                <c:pt idx="313">
                  <c:v>65.08</c:v>
                </c:pt>
                <c:pt idx="314">
                  <c:v>55.52</c:v>
                </c:pt>
                <c:pt idx="315">
                  <c:v>40.83</c:v>
                </c:pt>
                <c:pt idx="316">
                  <c:v>33.92</c:v>
                </c:pt>
                <c:pt idx="317">
                  <c:v>24.95</c:v>
                </c:pt>
                <c:pt idx="318">
                  <c:v>15.76</c:v>
                </c:pt>
                <c:pt idx="319">
                  <c:v>19.92</c:v>
                </c:pt>
                <c:pt idx="320">
                  <c:v>19.4</c:v>
                </c:pt>
                <c:pt idx="321">
                  <c:v>11.02</c:v>
                </c:pt>
                <c:pt idx="322">
                  <c:v>7.23</c:v>
                </c:pt>
                <c:pt idx="323">
                  <c:v>5.8</c:v>
                </c:pt>
                <c:pt idx="324">
                  <c:v>12.37</c:v>
                </c:pt>
                <c:pt idx="325">
                  <c:v>12.17</c:v>
                </c:pt>
                <c:pt idx="326">
                  <c:v>5.43</c:v>
                </c:pt>
                <c:pt idx="327">
                  <c:v>20.95</c:v>
                </c:pt>
                <c:pt idx="328">
                  <c:v>57.42</c:v>
                </c:pt>
                <c:pt idx="329">
                  <c:v>16.68</c:v>
                </c:pt>
                <c:pt idx="330">
                  <c:v>19.65</c:v>
                </c:pt>
                <c:pt idx="331">
                  <c:v>30.3</c:v>
                </c:pt>
                <c:pt idx="332">
                  <c:v>36.44</c:v>
                </c:pt>
                <c:pt idx="333">
                  <c:v>158.57</c:v>
                </c:pt>
                <c:pt idx="334">
                  <c:v>570.29</c:v>
                </c:pt>
                <c:pt idx="335">
                  <c:v>320.93</c:v>
                </c:pt>
                <c:pt idx="336">
                  <c:v>90.42</c:v>
                </c:pt>
                <c:pt idx="337">
                  <c:v>547.06</c:v>
                </c:pt>
                <c:pt idx="338">
                  <c:v>268.09</c:v>
                </c:pt>
                <c:pt idx="339">
                  <c:v>240.12</c:v>
                </c:pt>
                <c:pt idx="340">
                  <c:v>135.12</c:v>
                </c:pt>
                <c:pt idx="341">
                  <c:v>106.3</c:v>
                </c:pt>
                <c:pt idx="342">
                  <c:v>95.13</c:v>
                </c:pt>
                <c:pt idx="343">
                  <c:v>86.74</c:v>
                </c:pt>
                <c:pt idx="344">
                  <c:v>54.47</c:v>
                </c:pt>
                <c:pt idx="345">
                  <c:v>33.38</c:v>
                </c:pt>
                <c:pt idx="346">
                  <c:v>27.94</c:v>
                </c:pt>
                <c:pt idx="347">
                  <c:v>25.53</c:v>
                </c:pt>
                <c:pt idx="348">
                  <c:v>17.77</c:v>
                </c:pt>
                <c:pt idx="349">
                  <c:v>27.28</c:v>
                </c:pt>
                <c:pt idx="350">
                  <c:v>13.62</c:v>
                </c:pt>
                <c:pt idx="351">
                  <c:v>11.41</c:v>
                </c:pt>
                <c:pt idx="352">
                  <c:v>10.67</c:v>
                </c:pt>
                <c:pt idx="353">
                  <c:v>9.25</c:v>
                </c:pt>
                <c:pt idx="354">
                  <c:v>8.42</c:v>
                </c:pt>
                <c:pt idx="355">
                  <c:v>10.57</c:v>
                </c:pt>
                <c:pt idx="356">
                  <c:v>24.01</c:v>
                </c:pt>
                <c:pt idx="357">
                  <c:v>31.55</c:v>
                </c:pt>
                <c:pt idx="358">
                  <c:v>17.12</c:v>
                </c:pt>
                <c:pt idx="359">
                  <c:v>82.38</c:v>
                </c:pt>
                <c:pt idx="360">
                  <c:v>35.34</c:v>
                </c:pt>
                <c:pt idx="361">
                  <c:v>282.78</c:v>
                </c:pt>
                <c:pt idx="362">
                  <c:v>320.46</c:v>
                </c:pt>
                <c:pt idx="363">
                  <c:v>413.69</c:v>
                </c:pt>
                <c:pt idx="364">
                  <c:v>612.71</c:v>
                </c:pt>
                <c:pt idx="365">
                  <c:v>728.05</c:v>
                </c:pt>
                <c:pt idx="366">
                  <c:v>245.13</c:v>
                </c:pt>
                <c:pt idx="367">
                  <c:v>1400.33</c:v>
                </c:pt>
                <c:pt idx="368">
                  <c:v>122.81</c:v>
                </c:pt>
                <c:pt idx="369">
                  <c:v>257.09</c:v>
                </c:pt>
                <c:pt idx="370">
                  <c:v>379.54</c:v>
                </c:pt>
                <c:pt idx="371">
                  <c:v>176.99</c:v>
                </c:pt>
                <c:pt idx="372">
                  <c:v>188.49</c:v>
                </c:pt>
                <c:pt idx="373">
                  <c:v>72.72</c:v>
                </c:pt>
                <c:pt idx="374">
                  <c:v>71.22</c:v>
                </c:pt>
                <c:pt idx="375">
                  <c:v>51.44</c:v>
                </c:pt>
                <c:pt idx="376">
                  <c:v>45.03</c:v>
                </c:pt>
                <c:pt idx="377">
                  <c:v>35.59</c:v>
                </c:pt>
                <c:pt idx="378">
                  <c:v>26.85</c:v>
                </c:pt>
                <c:pt idx="379">
                  <c:v>25.39</c:v>
                </c:pt>
                <c:pt idx="380">
                  <c:v>3.24</c:v>
                </c:pt>
                <c:pt idx="381">
                  <c:v>20.15</c:v>
                </c:pt>
                <c:pt idx="382">
                  <c:v>19.63</c:v>
                </c:pt>
                <c:pt idx="383">
                  <c:v>14.51</c:v>
                </c:pt>
                <c:pt idx="384">
                  <c:v>12.25</c:v>
                </c:pt>
                <c:pt idx="385">
                  <c:v>10.7</c:v>
                </c:pt>
                <c:pt idx="386">
                  <c:v>8.58</c:v>
                </c:pt>
                <c:pt idx="387">
                  <c:v>7.01</c:v>
                </c:pt>
              </c:numCache>
            </c:numRef>
          </c:xVal>
          <c:yVal>
            <c:numRef>
              <c:f>DATA!$H$9:$H$396</c:f>
              <c:numCache>
                <c:ptCount val="388"/>
                <c:pt idx="0">
                  <c:v>242.56923759359998</c:v>
                </c:pt>
                <c:pt idx="1">
                  <c:v>410.973452352</c:v>
                </c:pt>
                <c:pt idx="2">
                  <c:v>510.6187120896</c:v>
                </c:pt>
                <c:pt idx="3">
                  <c:v>34.422147072</c:v>
                </c:pt>
                <c:pt idx="4">
                  <c:v>98.18816875200001</c:v>
                </c:pt>
                <c:pt idx="5">
                  <c:v>1798.9929156960004</c:v>
                </c:pt>
                <c:pt idx="6">
                  <c:v>1609.67912256</c:v>
                </c:pt>
                <c:pt idx="7">
                  <c:v>658.6460205120001</c:v>
                </c:pt>
                <c:pt idx="8">
                  <c:v>248.91653030400008</c:v>
                </c:pt>
                <c:pt idx="9">
                  <c:v>3130.1846260992</c:v>
                </c:pt>
                <c:pt idx="10">
                  <c:v>5368.045327430401</c:v>
                </c:pt>
                <c:pt idx="11">
                  <c:v>149.0843838528</c:v>
                </c:pt>
                <c:pt idx="12">
                  <c:v>3144.2048501760005</c:v>
                </c:pt>
                <c:pt idx="13">
                  <c:v>124169.818286304</c:v>
                </c:pt>
                <c:pt idx="14">
                  <c:v>19330.548396969603</c:v>
                </c:pt>
                <c:pt idx="15">
                  <c:v>20746.06498008</c:v>
                </c:pt>
                <c:pt idx="16">
                  <c:v>4887.478813248</c:v>
                </c:pt>
                <c:pt idx="17">
                  <c:v>1649.5526900736</c:v>
                </c:pt>
                <c:pt idx="18">
                  <c:v>158.09233608</c:v>
                </c:pt>
                <c:pt idx="19">
                  <c:v>293.1362637984</c:v>
                </c:pt>
                <c:pt idx="20">
                  <c:v>219.337890912</c:v>
                </c:pt>
                <c:pt idx="21">
                  <c:v>129.69732882240004</c:v>
                </c:pt>
                <c:pt idx="22">
                  <c:v>90.3852152064</c:v>
                </c:pt>
                <c:pt idx="23">
                  <c:v>70.8040130688</c:v>
                </c:pt>
                <c:pt idx="24">
                  <c:v>49.6114965504</c:v>
                </c:pt>
                <c:pt idx="25">
                  <c:v>14.211856742400004</c:v>
                </c:pt>
                <c:pt idx="26">
                  <c:v>17.4822254784</c:v>
                </c:pt>
                <c:pt idx="27">
                  <c:v>20.433417638399998</c:v>
                </c:pt>
                <c:pt idx="28">
                  <c:v>72.95711754240001</c:v>
                </c:pt>
                <c:pt idx="29">
                  <c:v>31.506599030400007</c:v>
                </c:pt>
                <c:pt idx="30">
                  <c:v>28.229823359999997</c:v>
                </c:pt>
                <c:pt idx="31">
                  <c:v>11.0237471136</c:v>
                </c:pt>
                <c:pt idx="32">
                  <c:v>11.8086074496</c:v>
                </c:pt>
                <c:pt idx="33">
                  <c:v>4.955314406400001</c:v>
                </c:pt>
                <c:pt idx="34">
                  <c:v>397.43155699199997</c:v>
                </c:pt>
                <c:pt idx="35">
                  <c:v>110.3122814976</c:v>
                </c:pt>
                <c:pt idx="36">
                  <c:v>225.7505031744</c:v>
                </c:pt>
                <c:pt idx="37">
                  <c:v>265.39335489600006</c:v>
                </c:pt>
                <c:pt idx="38">
                  <c:v>306.48795863040004</c:v>
                </c:pt>
                <c:pt idx="39">
                  <c:v>8654.039275968</c:v>
                </c:pt>
                <c:pt idx="40">
                  <c:v>20520.478617983998</c:v>
                </c:pt>
                <c:pt idx="41">
                  <c:v>414.7587122976</c:v>
                </c:pt>
                <c:pt idx="42">
                  <c:v>13362.7050840096</c:v>
                </c:pt>
                <c:pt idx="43">
                  <c:v>15812.4296130048</c:v>
                </c:pt>
                <c:pt idx="44">
                  <c:v>238901.41260722876</c:v>
                </c:pt>
                <c:pt idx="45">
                  <c:v>9170.609337244801</c:v>
                </c:pt>
                <c:pt idx="46">
                  <c:v>33187.638495254396</c:v>
                </c:pt>
                <c:pt idx="47">
                  <c:v>109397.17591459201</c:v>
                </c:pt>
                <c:pt idx="48">
                  <c:v>12590.674337779199</c:v>
                </c:pt>
                <c:pt idx="49">
                  <c:v>18271.6317222912</c:v>
                </c:pt>
                <c:pt idx="50">
                  <c:v>2043.3617671968002</c:v>
                </c:pt>
                <c:pt idx="51">
                  <c:v>14303.8078324848</c:v>
                </c:pt>
                <c:pt idx="52">
                  <c:v>1178.58577187232</c:v>
                </c:pt>
                <c:pt idx="53">
                  <c:v>544.131210446208</c:v>
                </c:pt>
                <c:pt idx="54">
                  <c:v>4463.869725936001</c:v>
                </c:pt>
                <c:pt idx="55">
                  <c:v>182.23523751110397</c:v>
                </c:pt>
                <c:pt idx="56">
                  <c:v>161.325319154688</c:v>
                </c:pt>
                <c:pt idx="57">
                  <c:v>11.666357766144</c:v>
                </c:pt>
                <c:pt idx="58">
                  <c:v>33.6973334472</c:v>
                </c:pt>
                <c:pt idx="59">
                  <c:v>13.596396370272</c:v>
                </c:pt>
                <c:pt idx="60">
                  <c:v>38.900372049216</c:v>
                </c:pt>
                <c:pt idx="61">
                  <c:v>383.10783884351997</c:v>
                </c:pt>
                <c:pt idx="62">
                  <c:v>139.13252832009601</c:v>
                </c:pt>
                <c:pt idx="63">
                  <c:v>195.54504718176003</c:v>
                </c:pt>
                <c:pt idx="64">
                  <c:v>106.75742779008002</c:v>
                </c:pt>
                <c:pt idx="65">
                  <c:v>44.838069278112</c:v>
                </c:pt>
                <c:pt idx="66">
                  <c:v>3000.92366636352</c:v>
                </c:pt>
                <c:pt idx="67">
                  <c:v>4711.639300151041</c:v>
                </c:pt>
                <c:pt idx="68">
                  <c:v>14166.29866099795</c:v>
                </c:pt>
                <c:pt idx="69">
                  <c:v>28362.175389948963</c:v>
                </c:pt>
                <c:pt idx="70">
                  <c:v>451.87072761599995</c:v>
                </c:pt>
                <c:pt idx="71">
                  <c:v>904.6822470292801</c:v>
                </c:pt>
                <c:pt idx="72">
                  <c:v>1382.912664838848</c:v>
                </c:pt>
                <c:pt idx="73">
                  <c:v>1735.160902979328</c:v>
                </c:pt>
                <c:pt idx="74">
                  <c:v>1949.3085346594557</c:v>
                </c:pt>
                <c:pt idx="75">
                  <c:v>1815.9848132474879</c:v>
                </c:pt>
                <c:pt idx="76">
                  <c:v>1635.2950614474241</c:v>
                </c:pt>
                <c:pt idx="77">
                  <c:v>464.05173681331195</c:v>
                </c:pt>
                <c:pt idx="78">
                  <c:v>530.5561310735999</c:v>
                </c:pt>
                <c:pt idx="79">
                  <c:v>230.10505743456002</c:v>
                </c:pt>
                <c:pt idx="80">
                  <c:v>106.63345650816</c:v>
                </c:pt>
                <c:pt idx="81">
                  <c:v>125.605788635808</c:v>
                </c:pt>
                <c:pt idx="82">
                  <c:v>72.14157511488001</c:v>
                </c:pt>
                <c:pt idx="83">
                  <c:v>71.675699933952</c:v>
                </c:pt>
                <c:pt idx="84">
                  <c:v>58.571323166591995</c:v>
                </c:pt>
                <c:pt idx="85">
                  <c:v>71.0534395584</c:v>
                </c:pt>
                <c:pt idx="86">
                  <c:v>21.249506154240002</c:v>
                </c:pt>
                <c:pt idx="87">
                  <c:v>29.851844690304002</c:v>
                </c:pt>
                <c:pt idx="88">
                  <c:v>30.797174062079996</c:v>
                </c:pt>
                <c:pt idx="89">
                  <c:v>32.803425156096004</c:v>
                </c:pt>
                <c:pt idx="90">
                  <c:v>22.042462118112002</c:v>
                </c:pt>
                <c:pt idx="91">
                  <c:v>22.00395732192</c:v>
                </c:pt>
                <c:pt idx="92">
                  <c:v>12.883822675200001</c:v>
                </c:pt>
                <c:pt idx="93">
                  <c:v>17.913666784320004</c:v>
                </c:pt>
                <c:pt idx="94">
                  <c:v>23.480921825855997</c:v>
                </c:pt>
                <c:pt idx="95">
                  <c:v>26.903780925120003</c:v>
                </c:pt>
                <c:pt idx="96">
                  <c:v>18.407674871136</c:v>
                </c:pt>
                <c:pt idx="97">
                  <c:v>106.10936065295998</c:v>
                </c:pt>
                <c:pt idx="98">
                  <c:v>1968.2259157699202</c:v>
                </c:pt>
                <c:pt idx="99">
                  <c:v>7447.169863861922</c:v>
                </c:pt>
                <c:pt idx="100">
                  <c:v>195.7174160256</c:v>
                </c:pt>
                <c:pt idx="101">
                  <c:v>287.10946823673595</c:v>
                </c:pt>
                <c:pt idx="102">
                  <c:v>295.736487803136</c:v>
                </c:pt>
                <c:pt idx="103">
                  <c:v>423.734837678208</c:v>
                </c:pt>
                <c:pt idx="104">
                  <c:v>140142.25845903743</c:v>
                </c:pt>
                <c:pt idx="105">
                  <c:v>16081.1189150688</c:v>
                </c:pt>
                <c:pt idx="106">
                  <c:v>1568.7466947815042</c:v>
                </c:pt>
                <c:pt idx="107">
                  <c:v>65058.568811565136</c:v>
                </c:pt>
                <c:pt idx="108">
                  <c:v>20836.12831298208</c:v>
                </c:pt>
                <c:pt idx="109">
                  <c:v>7913.324072167199</c:v>
                </c:pt>
                <c:pt idx="110">
                  <c:v>8539.79571019728</c:v>
                </c:pt>
                <c:pt idx="111">
                  <c:v>11536.081644328704</c:v>
                </c:pt>
                <c:pt idx="112">
                  <c:v>1156.743329067648</c:v>
                </c:pt>
                <c:pt idx="113">
                  <c:v>1065.3094069493761</c:v>
                </c:pt>
                <c:pt idx="114">
                  <c:v>124.12264347072</c:v>
                </c:pt>
                <c:pt idx="115">
                  <c:v>77.68747599552</c:v>
                </c:pt>
                <c:pt idx="116">
                  <c:v>68.04416700144</c:v>
                </c:pt>
                <c:pt idx="117">
                  <c:v>35.141079612672</c:v>
                </c:pt>
                <c:pt idx="118">
                  <c:v>47.34894868991999</c:v>
                </c:pt>
                <c:pt idx="119">
                  <c:v>74.532874081824</c:v>
                </c:pt>
                <c:pt idx="120">
                  <c:v>74.03978891232</c:v>
                </c:pt>
                <c:pt idx="121">
                  <c:v>22.880685211776</c:v>
                </c:pt>
                <c:pt idx="122">
                  <c:v>25.149780180864003</c:v>
                </c:pt>
                <c:pt idx="123">
                  <c:v>435.7490407344</c:v>
                </c:pt>
                <c:pt idx="124">
                  <c:v>0.6062635886400001</c:v>
                </c:pt>
                <c:pt idx="125">
                  <c:v>3.1051204053120003</c:v>
                </c:pt>
                <c:pt idx="126">
                  <c:v>0.27810371404800005</c:v>
                </c:pt>
                <c:pt idx="127">
                  <c:v>25.996200372864</c:v>
                </c:pt>
                <c:pt idx="128">
                  <c:v>14.566042264607999</c:v>
                </c:pt>
                <c:pt idx="129">
                  <c:v>47.32075714464</c:v>
                </c:pt>
                <c:pt idx="132">
                  <c:v>458.56666406822393</c:v>
                </c:pt>
                <c:pt idx="133">
                  <c:v>915.4737599662081</c:v>
                </c:pt>
                <c:pt idx="134">
                  <c:v>4107.312662444928</c:v>
                </c:pt>
                <c:pt idx="135">
                  <c:v>3913.3320804319683</c:v>
                </c:pt>
                <c:pt idx="136">
                  <c:v>1102.4956771344</c:v>
                </c:pt>
                <c:pt idx="137">
                  <c:v>337.514681222784</c:v>
                </c:pt>
                <c:pt idx="138">
                  <c:v>109580.5447190784</c:v>
                </c:pt>
                <c:pt idx="139">
                  <c:v>7671.434701320001</c:v>
                </c:pt>
                <c:pt idx="140">
                  <c:v>42272.48437252992</c:v>
                </c:pt>
                <c:pt idx="141">
                  <c:v>6668.544863404801</c:v>
                </c:pt>
                <c:pt idx="142">
                  <c:v>14612.957407825917</c:v>
                </c:pt>
                <c:pt idx="143">
                  <c:v>24217.3324492848</c:v>
                </c:pt>
                <c:pt idx="144">
                  <c:v>103471.5147741095</c:v>
                </c:pt>
                <c:pt idx="145">
                  <c:v>16390.064901192192</c:v>
                </c:pt>
                <c:pt idx="146">
                  <c:v>12207.81003305213</c:v>
                </c:pt>
                <c:pt idx="147">
                  <c:v>20287.693474925756</c:v>
                </c:pt>
                <c:pt idx="148">
                  <c:v>10287.598346248322</c:v>
                </c:pt>
                <c:pt idx="149">
                  <c:v>3318.8176705443843</c:v>
                </c:pt>
                <c:pt idx="150">
                  <c:v>1220.5877542436162</c:v>
                </c:pt>
                <c:pt idx="151">
                  <c:v>126.39132688636802</c:v>
                </c:pt>
                <c:pt idx="152">
                  <c:v>102.13695310089602</c:v>
                </c:pt>
                <c:pt idx="153">
                  <c:v>66.874411912896</c:v>
                </c:pt>
                <c:pt idx="154">
                  <c:v>152.38839229689603</c:v>
                </c:pt>
                <c:pt idx="155">
                  <c:v>55.160295408864</c:v>
                </c:pt>
                <c:pt idx="156">
                  <c:v>33.122228438016</c:v>
                </c:pt>
                <c:pt idx="157">
                  <c:v>1.7546919762240003</c:v>
                </c:pt>
                <c:pt idx="158">
                  <c:v>5.3532354565440015</c:v>
                </c:pt>
                <c:pt idx="159">
                  <c:v>0.7860945729600001</c:v>
                </c:pt>
                <c:pt idx="160">
                  <c:v>6.962059831680001</c:v>
                </c:pt>
                <c:pt idx="161">
                  <c:v>0.922267560672</c:v>
                </c:pt>
                <c:pt idx="162">
                  <c:v>7.463190500064002</c:v>
                </c:pt>
                <c:pt idx="163">
                  <c:v>13.629163071744003</c:v>
                </c:pt>
                <c:pt idx="164">
                  <c:v>3.6238253117760006</c:v>
                </c:pt>
                <c:pt idx="165">
                  <c:v>11.387472877439999</c:v>
                </c:pt>
                <c:pt idx="166">
                  <c:v>7.832835489024</c:v>
                </c:pt>
                <c:pt idx="167">
                  <c:v>144.591060573792</c:v>
                </c:pt>
                <c:pt idx="168">
                  <c:v>28.294640089919998</c:v>
                </c:pt>
                <c:pt idx="169">
                  <c:v>3726.556726291201</c:v>
                </c:pt>
                <c:pt idx="170">
                  <c:v>115.62656925254403</c:v>
                </c:pt>
                <c:pt idx="171">
                  <c:v>2036.3404572576</c:v>
                </c:pt>
                <c:pt idx="172">
                  <c:v>675.14460855552</c:v>
                </c:pt>
                <c:pt idx="173">
                  <c:v>979.0745232850561</c:v>
                </c:pt>
                <c:pt idx="174">
                  <c:v>34.26330584476799</c:v>
                </c:pt>
                <c:pt idx="175">
                  <c:v>122.795667409536</c:v>
                </c:pt>
                <c:pt idx="176">
                  <c:v>4373.9132861952</c:v>
                </c:pt>
                <c:pt idx="177">
                  <c:v>35663.49445988448</c:v>
                </c:pt>
                <c:pt idx="178">
                  <c:v>2135.7548390016</c:v>
                </c:pt>
                <c:pt idx="179">
                  <c:v>78044.84124600212</c:v>
                </c:pt>
                <c:pt idx="180">
                  <c:v>6441.905632096513</c:v>
                </c:pt>
                <c:pt idx="181">
                  <c:v>36609.947756895745</c:v>
                </c:pt>
                <c:pt idx="182">
                  <c:v>6064.7551766784</c:v>
                </c:pt>
                <c:pt idx="183">
                  <c:v>2908.4875119083526</c:v>
                </c:pt>
                <c:pt idx="184">
                  <c:v>1262.6348985371521</c:v>
                </c:pt>
                <c:pt idx="185">
                  <c:v>618.2548011066241</c:v>
                </c:pt>
                <c:pt idx="186">
                  <c:v>285.39710620992</c:v>
                </c:pt>
                <c:pt idx="187">
                  <c:v>70.69668947711999</c:v>
                </c:pt>
                <c:pt idx="188">
                  <c:v>20.676893605632003</c:v>
                </c:pt>
                <c:pt idx="189">
                  <c:v>1199.2454274268803</c:v>
                </c:pt>
                <c:pt idx="190">
                  <c:v>103.611977659008</c:v>
                </c:pt>
                <c:pt idx="191">
                  <c:v>78.418424051424</c:v>
                </c:pt>
                <c:pt idx="192">
                  <c:v>85.53996991411202</c:v>
                </c:pt>
                <c:pt idx="193">
                  <c:v>36.32905096704</c:v>
                </c:pt>
                <c:pt idx="194">
                  <c:v>36.22095888969601</c:v>
                </c:pt>
                <c:pt idx="195">
                  <c:v>14.721566140224004</c:v>
                </c:pt>
                <c:pt idx="196">
                  <c:v>10.655411103360002</c:v>
                </c:pt>
                <c:pt idx="197">
                  <c:v>3.837502133856</c:v>
                </c:pt>
                <c:pt idx="198">
                  <c:v>5.761087933824001</c:v>
                </c:pt>
                <c:pt idx="199">
                  <c:v>2.910640100544</c:v>
                </c:pt>
                <c:pt idx="200">
                  <c:v>4.788205488000001</c:v>
                </c:pt>
                <c:pt idx="201">
                  <c:v>14.494860221760003</c:v>
                </c:pt>
                <c:pt idx="202">
                  <c:v>5.276494704384001</c:v>
                </c:pt>
                <c:pt idx="203">
                  <c:v>2.760384282624</c:v>
                </c:pt>
                <c:pt idx="204">
                  <c:v>159.908712184512</c:v>
                </c:pt>
                <c:pt idx="205">
                  <c:v>300.20493714681606</c:v>
                </c:pt>
                <c:pt idx="206">
                  <c:v>184.050631603584</c:v>
                </c:pt>
                <c:pt idx="207">
                  <c:v>691.41939835392</c:v>
                </c:pt>
                <c:pt idx="208">
                  <c:v>112.12412443200002</c:v>
                </c:pt>
                <c:pt idx="209">
                  <c:v>43.701549566976</c:v>
                </c:pt>
                <c:pt idx="210">
                  <c:v>341.81510596761603</c:v>
                </c:pt>
                <c:pt idx="211">
                  <c:v>892.095906938688</c:v>
                </c:pt>
                <c:pt idx="212">
                  <c:v>106763.6856428686</c:v>
                </c:pt>
                <c:pt idx="213">
                  <c:v>31484.366990641152</c:v>
                </c:pt>
                <c:pt idx="214">
                  <c:v>3159.7255120752006</c:v>
                </c:pt>
                <c:pt idx="215">
                  <c:v>4612.011862176576</c:v>
                </c:pt>
                <c:pt idx="216">
                  <c:v>8496.947466704449</c:v>
                </c:pt>
                <c:pt idx="217">
                  <c:v>5870.183235604128</c:v>
                </c:pt>
                <c:pt idx="218">
                  <c:v>842.0405971743361</c:v>
                </c:pt>
                <c:pt idx="219">
                  <c:v>1007.9855724551041</c:v>
                </c:pt>
                <c:pt idx="220">
                  <c:v>561.4198005611521</c:v>
                </c:pt>
                <c:pt idx="221">
                  <c:v>69.755533990272</c:v>
                </c:pt>
                <c:pt idx="222">
                  <c:v>167.05299011788802</c:v>
                </c:pt>
                <c:pt idx="223">
                  <c:v>101.58520607712</c:v>
                </c:pt>
                <c:pt idx="224">
                  <c:v>71.45925252624</c:v>
                </c:pt>
                <c:pt idx="225">
                  <c:v>16.303219277184002</c:v>
                </c:pt>
                <c:pt idx="226">
                  <c:v>2.9193385328640007</c:v>
                </c:pt>
                <c:pt idx="227">
                  <c:v>9.053078399999999</c:v>
                </c:pt>
                <c:pt idx="231">
                  <c:v>18.549841709952002</c:v>
                </c:pt>
                <c:pt idx="232">
                  <c:v>14.009121976032004</c:v>
                </c:pt>
                <c:pt idx="233">
                  <c:v>33.556006895616</c:v>
                </c:pt>
                <c:pt idx="234">
                  <c:v>3.028463449697744</c:v>
                </c:pt>
                <c:pt idx="235">
                  <c:v>4.847279775815366</c:v>
                </c:pt>
                <c:pt idx="236">
                  <c:v>92.85377010588478</c:v>
                </c:pt>
                <c:pt idx="237">
                  <c:v>289.7568618440288</c:v>
                </c:pt>
                <c:pt idx="238">
                  <c:v>68.23875364074786</c:v>
                </c:pt>
                <c:pt idx="239">
                  <c:v>28.65742380931905</c:v>
                </c:pt>
                <c:pt idx="240">
                  <c:v>44.20677676290633</c:v>
                </c:pt>
                <c:pt idx="241">
                  <c:v>43.09194799671958</c:v>
                </c:pt>
                <c:pt idx="242">
                  <c:v>756.2273982435357</c:v>
                </c:pt>
                <c:pt idx="243">
                  <c:v>6344.492394376553</c:v>
                </c:pt>
                <c:pt idx="244">
                  <c:v>12824.176058647166</c:v>
                </c:pt>
                <c:pt idx="245">
                  <c:v>358.1829648028124</c:v>
                </c:pt>
                <c:pt idx="246">
                  <c:v>33289.76389710796</c:v>
                </c:pt>
                <c:pt idx="247">
                  <c:v>23925.85955731731</c:v>
                </c:pt>
                <c:pt idx="248">
                  <c:v>24614.467500101975</c:v>
                </c:pt>
                <c:pt idx="249">
                  <c:v>9848.595252114554</c:v>
                </c:pt>
                <c:pt idx="250">
                  <c:v>4474.690746523683</c:v>
                </c:pt>
                <c:pt idx="251">
                  <c:v>383.01684979864564</c:v>
                </c:pt>
                <c:pt idx="252">
                  <c:v>163.0483386938453</c:v>
                </c:pt>
                <c:pt idx="253">
                  <c:v>142.8296701453325</c:v>
                </c:pt>
                <c:pt idx="254">
                  <c:v>81.16329052948946</c:v>
                </c:pt>
                <c:pt idx="255">
                  <c:v>99.46233576115957</c:v>
                </c:pt>
                <c:pt idx="256">
                  <c:v>8.439498555692154</c:v>
                </c:pt>
                <c:pt idx="257">
                  <c:v>37.418130254016</c:v>
                </c:pt>
                <c:pt idx="258">
                  <c:v>22.722099291648004</c:v>
                </c:pt>
                <c:pt idx="259">
                  <c:v>12.441535226784001</c:v>
                </c:pt>
                <c:pt idx="260">
                  <c:v>142.69871732659203</c:v>
                </c:pt>
                <c:pt idx="261">
                  <c:v>24.980305361760003</c:v>
                </c:pt>
                <c:pt idx="262">
                  <c:v>13.201700851583999</c:v>
                </c:pt>
                <c:pt idx="263">
                  <c:v>17.28960823296</c:v>
                </c:pt>
                <c:pt idx="264">
                  <c:v>9.471578830272</c:v>
                </c:pt>
                <c:pt idx="265">
                  <c:v>18.670540004928</c:v>
                </c:pt>
                <c:pt idx="266">
                  <c:v>15.027599865600001</c:v>
                </c:pt>
                <c:pt idx="267">
                  <c:v>16.075564423488004</c:v>
                </c:pt>
                <c:pt idx="268">
                  <c:v>9.103174958592</c:v>
                </c:pt>
                <c:pt idx="269">
                  <c:v>16.059921486912003</c:v>
                </c:pt>
                <c:pt idx="270">
                  <c:v>1469.2764842720642</c:v>
                </c:pt>
                <c:pt idx="271">
                  <c:v>113.87630270016</c:v>
                </c:pt>
                <c:pt idx="272">
                  <c:v>2.3905811837376003</c:v>
                </c:pt>
                <c:pt idx="273">
                  <c:v>54.945818002944</c:v>
                </c:pt>
                <c:pt idx="274">
                  <c:v>39.291412032576</c:v>
                </c:pt>
                <c:pt idx="275">
                  <c:v>268.91680271500803</c:v>
                </c:pt>
                <c:pt idx="276">
                  <c:v>204.621085883232</c:v>
                </c:pt>
                <c:pt idx="277">
                  <c:v>3588.4068170526725</c:v>
                </c:pt>
                <c:pt idx="278">
                  <c:v>896.4866176485122</c:v>
                </c:pt>
                <c:pt idx="279">
                  <c:v>6102.513758225664</c:v>
                </c:pt>
                <c:pt idx="280">
                  <c:v>42827.577468818396</c:v>
                </c:pt>
                <c:pt idx="281">
                  <c:v>7647.525516768768</c:v>
                </c:pt>
                <c:pt idx="282">
                  <c:v>3299.964543508896</c:v>
                </c:pt>
                <c:pt idx="283">
                  <c:v>21787.422056501477</c:v>
                </c:pt>
                <c:pt idx="284">
                  <c:v>4390.17464540592</c:v>
                </c:pt>
                <c:pt idx="285">
                  <c:v>1020.909768768</c:v>
                </c:pt>
                <c:pt idx="286">
                  <c:v>4453.9754893747195</c:v>
                </c:pt>
                <c:pt idx="287">
                  <c:v>247.95669205094399</c:v>
                </c:pt>
                <c:pt idx="288">
                  <c:v>223.37732164608002</c:v>
                </c:pt>
                <c:pt idx="289">
                  <c:v>125.01023012553601</c:v>
                </c:pt>
                <c:pt idx="290">
                  <c:v>152.41621710528003</c:v>
                </c:pt>
                <c:pt idx="291">
                  <c:v>122.097442874112</c:v>
                </c:pt>
                <c:pt idx="292">
                  <c:v>168.27391961855997</c:v>
                </c:pt>
                <c:pt idx="293">
                  <c:v>43.94886125702401</c:v>
                </c:pt>
                <c:pt idx="294">
                  <c:v>12.892407552864</c:v>
                </c:pt>
                <c:pt idx="295">
                  <c:v>16.2209477232</c:v>
                </c:pt>
                <c:pt idx="296">
                  <c:v>16.109766691200004</c:v>
                </c:pt>
                <c:pt idx="297">
                  <c:v>46.43341692480001</c:v>
                </c:pt>
                <c:pt idx="298">
                  <c:v>10.092811392000002</c:v>
                </c:pt>
                <c:pt idx="299">
                  <c:v>330.57922617215996</c:v>
                </c:pt>
                <c:pt idx="300">
                  <c:v>383.05670300352006</c:v>
                </c:pt>
                <c:pt idx="301">
                  <c:v>6535.992513988801</c:v>
                </c:pt>
                <c:pt idx="302">
                  <c:v>137605.3099582291</c:v>
                </c:pt>
                <c:pt idx="303">
                  <c:v>3506.1500914559997</c:v>
                </c:pt>
                <c:pt idx="304">
                  <c:v>7760.6097334387205</c:v>
                </c:pt>
                <c:pt idx="305">
                  <c:v>3948.4129307040007</c:v>
                </c:pt>
                <c:pt idx="306">
                  <c:v>33043.164888488835</c:v>
                </c:pt>
                <c:pt idx="307">
                  <c:v>59247.54448269121</c:v>
                </c:pt>
                <c:pt idx="308">
                  <c:v>14309.39084449824</c:v>
                </c:pt>
                <c:pt idx="309">
                  <c:v>14837.188212362882</c:v>
                </c:pt>
                <c:pt idx="310">
                  <c:v>877.5474073920001</c:v>
                </c:pt>
                <c:pt idx="311">
                  <c:v>501.71497548912015</c:v>
                </c:pt>
                <c:pt idx="312">
                  <c:v>593.8123373279999</c:v>
                </c:pt>
                <c:pt idx="313">
                  <c:v>209.40346556928</c:v>
                </c:pt>
                <c:pt idx="314">
                  <c:v>114.51114593279999</c:v>
                </c:pt>
                <c:pt idx="315">
                  <c:v>2.7386098617600005</c:v>
                </c:pt>
                <c:pt idx="316">
                  <c:v>6.0991720243200005</c:v>
                </c:pt>
                <c:pt idx="319">
                  <c:v>3.4372250035200005</c:v>
                </c:pt>
                <c:pt idx="320">
                  <c:v>32.313057177599994</c:v>
                </c:pt>
                <c:pt idx="321">
                  <c:v>1.5182823513600001</c:v>
                </c:pt>
                <c:pt idx="322">
                  <c:v>5.734845023040002</c:v>
                </c:pt>
                <c:pt idx="323">
                  <c:v>10.6774072704</c:v>
                </c:pt>
                <c:pt idx="324">
                  <c:v>4.750431505919999</c:v>
                </c:pt>
                <c:pt idx="325">
                  <c:v>6.119621605440001</c:v>
                </c:pt>
                <c:pt idx="326">
                  <c:v>18.24029822592</c:v>
                </c:pt>
                <c:pt idx="327">
                  <c:v>630.783345528</c:v>
                </c:pt>
                <c:pt idx="328">
                  <c:v>1452.70601967744</c:v>
                </c:pt>
                <c:pt idx="329">
                  <c:v>107.08640864639997</c:v>
                </c:pt>
                <c:pt idx="330">
                  <c:v>254.68380154079998</c:v>
                </c:pt>
                <c:pt idx="331">
                  <c:v>226.2947151744</c:v>
                </c:pt>
                <c:pt idx="332">
                  <c:v>226.78550491391997</c:v>
                </c:pt>
                <c:pt idx="333">
                  <c:v>6332.19540164064</c:v>
                </c:pt>
                <c:pt idx="334">
                  <c:v>50188.0599347904</c:v>
                </c:pt>
                <c:pt idx="335">
                  <c:v>15490.67528411136</c:v>
                </c:pt>
                <c:pt idx="336">
                  <c:v>3632.28848883648</c:v>
                </c:pt>
                <c:pt idx="337">
                  <c:v>31326.076660561914</c:v>
                </c:pt>
                <c:pt idx="338">
                  <c:v>11279.44981906272</c:v>
                </c:pt>
                <c:pt idx="339">
                  <c:v>6908.2438709376</c:v>
                </c:pt>
                <c:pt idx="340">
                  <c:v>1752.4444393728006</c:v>
                </c:pt>
                <c:pt idx="341">
                  <c:v>727.0763254271999</c:v>
                </c:pt>
                <c:pt idx="342">
                  <c:v>375.2135298777599</c:v>
                </c:pt>
                <c:pt idx="343">
                  <c:v>1456.4002203014397</c:v>
                </c:pt>
                <c:pt idx="344">
                  <c:v>233.64498280031998</c:v>
                </c:pt>
                <c:pt idx="345">
                  <c:v>83.72454489216</c:v>
                </c:pt>
                <c:pt idx="346">
                  <c:v>90.17328241152</c:v>
                </c:pt>
                <c:pt idx="347">
                  <c:v>85.13598327552002</c:v>
                </c:pt>
                <c:pt idx="348">
                  <c:v>66.10014372959999</c:v>
                </c:pt>
                <c:pt idx="349">
                  <c:v>15.796356111360003</c:v>
                </c:pt>
                <c:pt idx="350">
                  <c:v>8.660078910720001</c:v>
                </c:pt>
                <c:pt idx="351">
                  <c:v>30.481753659840006</c:v>
                </c:pt>
                <c:pt idx="352">
                  <c:v>28.955383522560002</c:v>
                </c:pt>
                <c:pt idx="353">
                  <c:v>25.416683208000002</c:v>
                </c:pt>
                <c:pt idx="354">
                  <c:v>27.63602511552</c:v>
                </c:pt>
                <c:pt idx="355">
                  <c:v>44.88136291296</c:v>
                </c:pt>
                <c:pt idx="356">
                  <c:v>115.62507071136002</c:v>
                </c:pt>
                <c:pt idx="357">
                  <c:v>228.37538777760003</c:v>
                </c:pt>
                <c:pt idx="358">
                  <c:v>67.94776631808001</c:v>
                </c:pt>
                <c:pt idx="359">
                  <c:v>4886.34450094656</c:v>
                </c:pt>
                <c:pt idx="360">
                  <c:v>290.0429953459201</c:v>
                </c:pt>
                <c:pt idx="361">
                  <c:v>19370.454739856643</c:v>
                </c:pt>
                <c:pt idx="362">
                  <c:v>69237.1212263136</c:v>
                </c:pt>
                <c:pt idx="363">
                  <c:v>17574.08710395456</c:v>
                </c:pt>
                <c:pt idx="364">
                  <c:v>45955.11665777761</c:v>
                </c:pt>
                <c:pt idx="365">
                  <c:v>92258.089223904</c:v>
                </c:pt>
                <c:pt idx="366">
                  <c:v>3307.88336233824</c:v>
                </c:pt>
                <c:pt idx="367">
                  <c:v>203689.60846799036</c:v>
                </c:pt>
                <c:pt idx="368">
                  <c:v>8559.797442062401</c:v>
                </c:pt>
                <c:pt idx="369">
                  <c:v>13608.67025715552</c:v>
                </c:pt>
                <c:pt idx="370">
                  <c:v>51340.95414608833</c:v>
                </c:pt>
                <c:pt idx="371">
                  <c:v>7328.337413284801</c:v>
                </c:pt>
                <c:pt idx="372">
                  <c:v>9069.85611928512</c:v>
                </c:pt>
                <c:pt idx="373">
                  <c:v>633.0259780531201</c:v>
                </c:pt>
                <c:pt idx="374">
                  <c:v>827.3130911136002</c:v>
                </c:pt>
                <c:pt idx="375">
                  <c:v>281.14144512768</c:v>
                </c:pt>
                <c:pt idx="376">
                  <c:v>74.69530721567999</c:v>
                </c:pt>
                <c:pt idx="377">
                  <c:v>6.02186899968</c:v>
                </c:pt>
                <c:pt idx="378">
                  <c:v>14.833327608</c:v>
                </c:pt>
                <c:pt idx="379">
                  <c:v>22.82692784256</c:v>
                </c:pt>
                <c:pt idx="380">
                  <c:v>1.8741659212800001</c:v>
                </c:pt>
                <c:pt idx="381">
                  <c:v>62.13766534560001</c:v>
                </c:pt>
                <c:pt idx="382">
                  <c:v>33.04133786304</c:v>
                </c:pt>
                <c:pt idx="383">
                  <c:v>16.337962370880003</c:v>
                </c:pt>
                <c:pt idx="384">
                  <c:v>18.278589168</c:v>
                </c:pt>
                <c:pt idx="385">
                  <c:v>21.4081248096</c:v>
                </c:pt>
                <c:pt idx="386">
                  <c:v>10.39019933952</c:v>
                </c:pt>
              </c:numCache>
            </c:numRef>
          </c:yVal>
          <c:smooth val="0"/>
        </c:ser>
        <c:axId val="21025638"/>
        <c:axId val="55013015"/>
      </c:scatterChart>
      <c:valAx>
        <c:axId val="21025638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5013015"/>
        <c:crossesAt val="0.1"/>
        <c:crossBetween val="midCat"/>
        <c:dispUnits/>
      </c:valAx>
      <c:valAx>
        <c:axId val="55013015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02563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3772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N.64 Mae Nam Nan  A.Muang  Year 2018</a:t>
            </a:r>
          </a:p>
        </c:rich>
      </c:tx>
      <c:layout>
        <c:manualLayout>
          <c:xMode val="factor"/>
          <c:yMode val="factor"/>
          <c:x val="0.0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4"/>
          <c:w val="0.9332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'N64'!$B$1:$B$365</c:f>
              <c:strCache/>
            </c:strRef>
          </c:cat>
          <c:val>
            <c:numRef>
              <c:f>'N64'!$D$1:$D$365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'N64'!$B$1:$B$365</c:f>
              <c:strCache/>
            </c:strRef>
          </c:cat>
          <c:val>
            <c:numRef>
              <c:f>'N64'!$E$1:$E$365</c:f>
              <c:numCache/>
            </c:numRef>
          </c:val>
          <c:smooth val="0"/>
        </c:ser>
        <c:marker val="1"/>
        <c:axId val="25355088"/>
        <c:axId val="26869201"/>
      </c:lineChart>
      <c:dateAx>
        <c:axId val="25355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At val="21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869201"/>
        <c:scaling>
          <c:orientation val="minMax"/>
          <c:max val="225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3575"/>
          <c:w val="0.8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N.64 Nan River D.A.3,476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7125"/>
          <c:w val="0.800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DATA!$E$364:$E$396</c:f>
              <c:numCache>
                <c:ptCount val="33"/>
                <c:pt idx="0">
                  <c:v>10.57</c:v>
                </c:pt>
                <c:pt idx="1">
                  <c:v>24.01</c:v>
                </c:pt>
                <c:pt idx="2">
                  <c:v>31.55</c:v>
                </c:pt>
                <c:pt idx="3">
                  <c:v>17.12</c:v>
                </c:pt>
                <c:pt idx="4">
                  <c:v>82.38</c:v>
                </c:pt>
                <c:pt idx="5">
                  <c:v>35.34</c:v>
                </c:pt>
                <c:pt idx="6">
                  <c:v>282.78</c:v>
                </c:pt>
                <c:pt idx="7">
                  <c:v>320.46</c:v>
                </c:pt>
                <c:pt idx="8">
                  <c:v>413.69</c:v>
                </c:pt>
                <c:pt idx="9">
                  <c:v>612.71</c:v>
                </c:pt>
                <c:pt idx="10">
                  <c:v>728.05</c:v>
                </c:pt>
                <c:pt idx="11">
                  <c:v>245.13</c:v>
                </c:pt>
                <c:pt idx="12">
                  <c:v>1400.33</c:v>
                </c:pt>
                <c:pt idx="13">
                  <c:v>122.81</c:v>
                </c:pt>
                <c:pt idx="14">
                  <c:v>257.09</c:v>
                </c:pt>
                <c:pt idx="15">
                  <c:v>379.54</c:v>
                </c:pt>
                <c:pt idx="16">
                  <c:v>176.99</c:v>
                </c:pt>
                <c:pt idx="17">
                  <c:v>188.49</c:v>
                </c:pt>
                <c:pt idx="18">
                  <c:v>72.72</c:v>
                </c:pt>
                <c:pt idx="19">
                  <c:v>71.22</c:v>
                </c:pt>
                <c:pt idx="20">
                  <c:v>51.44</c:v>
                </c:pt>
                <c:pt idx="21">
                  <c:v>45.03</c:v>
                </c:pt>
                <c:pt idx="22">
                  <c:v>35.59</c:v>
                </c:pt>
                <c:pt idx="23">
                  <c:v>26.85</c:v>
                </c:pt>
                <c:pt idx="24">
                  <c:v>25.39</c:v>
                </c:pt>
                <c:pt idx="25">
                  <c:v>3.24</c:v>
                </c:pt>
                <c:pt idx="26">
                  <c:v>20.15</c:v>
                </c:pt>
                <c:pt idx="27">
                  <c:v>19.63</c:v>
                </c:pt>
                <c:pt idx="28">
                  <c:v>14.51</c:v>
                </c:pt>
                <c:pt idx="29">
                  <c:v>12.25</c:v>
                </c:pt>
                <c:pt idx="30">
                  <c:v>10.7</c:v>
                </c:pt>
                <c:pt idx="31">
                  <c:v>8.58</c:v>
                </c:pt>
                <c:pt idx="32">
                  <c:v>7.01</c:v>
                </c:pt>
              </c:numCache>
            </c:numRef>
          </c:xVal>
          <c:yVal>
            <c:numRef>
              <c:f>DATA!$H$364:$H$396</c:f>
              <c:numCache>
                <c:ptCount val="33"/>
                <c:pt idx="0">
                  <c:v>44.88136291296</c:v>
                </c:pt>
                <c:pt idx="1">
                  <c:v>115.62507071136002</c:v>
                </c:pt>
                <c:pt idx="2">
                  <c:v>228.37538777760003</c:v>
                </c:pt>
                <c:pt idx="3">
                  <c:v>67.94776631808001</c:v>
                </c:pt>
                <c:pt idx="4">
                  <c:v>4886.34450094656</c:v>
                </c:pt>
                <c:pt idx="5">
                  <c:v>290.0429953459201</c:v>
                </c:pt>
                <c:pt idx="6">
                  <c:v>19370.454739856643</c:v>
                </c:pt>
                <c:pt idx="7">
                  <c:v>69237.1212263136</c:v>
                </c:pt>
                <c:pt idx="8">
                  <c:v>17574.08710395456</c:v>
                </c:pt>
                <c:pt idx="9">
                  <c:v>45955.11665777761</c:v>
                </c:pt>
                <c:pt idx="10">
                  <c:v>92258.089223904</c:v>
                </c:pt>
                <c:pt idx="11">
                  <c:v>3307.88336233824</c:v>
                </c:pt>
                <c:pt idx="12">
                  <c:v>203689.60846799036</c:v>
                </c:pt>
                <c:pt idx="13">
                  <c:v>8559.797442062401</c:v>
                </c:pt>
                <c:pt idx="14">
                  <c:v>13608.67025715552</c:v>
                </c:pt>
                <c:pt idx="15">
                  <c:v>51340.95414608833</c:v>
                </c:pt>
                <c:pt idx="16">
                  <c:v>7328.337413284801</c:v>
                </c:pt>
                <c:pt idx="17">
                  <c:v>9069.85611928512</c:v>
                </c:pt>
                <c:pt idx="18">
                  <c:v>633.0259780531201</c:v>
                </c:pt>
                <c:pt idx="19">
                  <c:v>827.3130911136002</c:v>
                </c:pt>
                <c:pt idx="20">
                  <c:v>281.14144512768</c:v>
                </c:pt>
                <c:pt idx="21">
                  <c:v>74.69530721567999</c:v>
                </c:pt>
                <c:pt idx="22">
                  <c:v>6.02186899968</c:v>
                </c:pt>
                <c:pt idx="23">
                  <c:v>14.833327608</c:v>
                </c:pt>
                <c:pt idx="24">
                  <c:v>22.82692784256</c:v>
                </c:pt>
                <c:pt idx="25">
                  <c:v>1.8741659212800001</c:v>
                </c:pt>
                <c:pt idx="26">
                  <c:v>62.13766534560001</c:v>
                </c:pt>
                <c:pt idx="27">
                  <c:v>33.04133786304</c:v>
                </c:pt>
                <c:pt idx="28">
                  <c:v>16.337962370880003</c:v>
                </c:pt>
                <c:pt idx="29">
                  <c:v>18.278589168</c:v>
                </c:pt>
                <c:pt idx="30">
                  <c:v>21.4081248096</c:v>
                </c:pt>
                <c:pt idx="31">
                  <c:v>10.39019933952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8921643"/>
        <c:crossesAt val="1"/>
        <c:crossBetween val="midCat"/>
        <c:dispUnits/>
      </c:valAx>
      <c:valAx>
        <c:axId val="28921643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9</xdr:col>
      <xdr:colOff>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0" y="762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47625</xdr:rowOff>
    </xdr:from>
    <xdr:to>
      <xdr:col>9</xdr:col>
      <xdr:colOff>19050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9050" y="50768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18</xdr:row>
      <xdr:rowOff>28575</xdr:rowOff>
    </xdr:from>
    <xdr:to>
      <xdr:col>15</xdr:col>
      <xdr:colOff>190500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3114675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45"/>
  <sheetViews>
    <sheetView zoomScalePageLayoutView="0" workbookViewId="0" topLeftCell="A457">
      <selection activeCell="P465" sqref="P465"/>
    </sheetView>
  </sheetViews>
  <sheetFormatPr defaultColWidth="9.140625" defaultRowHeight="23.25"/>
  <cols>
    <col min="1" max="1" width="9.421875" style="138" bestFit="1" customWidth="1"/>
    <col min="2" max="2" width="6.7109375" style="248" customWidth="1"/>
    <col min="3" max="4" width="9.140625" style="159" customWidth="1"/>
    <col min="6" max="6" width="10.421875" style="164" bestFit="1" customWidth="1"/>
    <col min="7" max="7" width="9.140625" style="151" customWidth="1"/>
    <col min="8" max="8" width="9.140625" style="251" customWidth="1"/>
    <col min="9" max="10" width="9.140625" style="151" customWidth="1"/>
  </cols>
  <sheetData>
    <row r="1" spans="1:10" s="121" customFormat="1" ht="21">
      <c r="A1" s="267" t="s">
        <v>124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21" customFormat="1" ht="21">
      <c r="A2" s="133" t="s">
        <v>125</v>
      </c>
      <c r="B2" s="139" t="s">
        <v>126</v>
      </c>
      <c r="C2" s="152" t="s">
        <v>127</v>
      </c>
      <c r="D2" s="153" t="s">
        <v>127</v>
      </c>
      <c r="E2" s="122" t="s">
        <v>128</v>
      </c>
      <c r="F2" s="160" t="s">
        <v>128</v>
      </c>
      <c r="G2" s="144" t="s">
        <v>128</v>
      </c>
      <c r="H2" s="123" t="s">
        <v>129</v>
      </c>
      <c r="I2" s="143" t="s">
        <v>128</v>
      </c>
      <c r="J2" s="144" t="s">
        <v>128</v>
      </c>
    </row>
    <row r="3" spans="1:10" s="121" customFormat="1" ht="18.75" customHeight="1">
      <c r="A3" s="134" t="s">
        <v>130</v>
      </c>
      <c r="B3" s="140" t="s">
        <v>131</v>
      </c>
      <c r="C3" s="154" t="s">
        <v>132</v>
      </c>
      <c r="D3" s="155" t="s">
        <v>132</v>
      </c>
      <c r="E3" s="124" t="s">
        <v>133</v>
      </c>
      <c r="F3" s="161" t="s">
        <v>133</v>
      </c>
      <c r="G3" s="146" t="s">
        <v>134</v>
      </c>
      <c r="H3" s="125" t="s">
        <v>135</v>
      </c>
      <c r="I3" s="145" t="s">
        <v>136</v>
      </c>
      <c r="J3" s="146" t="s">
        <v>137</v>
      </c>
    </row>
    <row r="4" spans="1:10" s="121" customFormat="1" ht="18.75" customHeight="1">
      <c r="A4" s="135"/>
      <c r="B4" s="140" t="s">
        <v>138</v>
      </c>
      <c r="C4" s="154" t="s">
        <v>139</v>
      </c>
      <c r="D4" s="155" t="s">
        <v>140</v>
      </c>
      <c r="E4" s="124" t="s">
        <v>141</v>
      </c>
      <c r="F4" s="161" t="s">
        <v>142</v>
      </c>
      <c r="G4" s="146" t="s">
        <v>143</v>
      </c>
      <c r="H4" s="125" t="s">
        <v>144</v>
      </c>
      <c r="I4" s="147"/>
      <c r="J4" s="148"/>
    </row>
    <row r="5" spans="1:10" s="121" customFormat="1" ht="18.75" customHeight="1">
      <c r="A5" s="136"/>
      <c r="B5" s="247"/>
      <c r="C5" s="156" t="s">
        <v>35</v>
      </c>
      <c r="D5" s="157" t="s">
        <v>34</v>
      </c>
      <c r="E5" s="126" t="s">
        <v>36</v>
      </c>
      <c r="F5" s="162"/>
      <c r="G5" s="265" t="s">
        <v>145</v>
      </c>
      <c r="H5" s="250"/>
      <c r="I5" s="149" t="s">
        <v>146</v>
      </c>
      <c r="J5" s="146" t="s">
        <v>147</v>
      </c>
    </row>
    <row r="6" spans="1:10" s="121" customFormat="1" ht="18.75" customHeight="1">
      <c r="A6" s="127">
        <v>20911</v>
      </c>
      <c r="B6" s="141">
        <v>13</v>
      </c>
      <c r="C6" s="129">
        <v>86.7478</v>
      </c>
      <c r="D6" s="129">
        <v>86.7497</v>
      </c>
      <c r="E6" s="129">
        <f aca="true" t="shared" si="0" ref="E6:E47">D6-C6</f>
        <v>0.00190000000000623</v>
      </c>
      <c r="F6" s="163">
        <f aca="true" t="shared" si="1" ref="F6:F47">((10^6)*E6/G6)</f>
        <v>8.213019797727288</v>
      </c>
      <c r="G6" s="130">
        <f aca="true" t="shared" si="2" ref="G6:G47">I6-J6</f>
        <v>231.33999999999992</v>
      </c>
      <c r="H6" s="128">
        <v>1</v>
      </c>
      <c r="I6" s="131">
        <v>776.54</v>
      </c>
      <c r="J6" s="130">
        <v>545.2</v>
      </c>
    </row>
    <row r="7" spans="1:10" s="121" customFormat="1" ht="18.75" customHeight="1">
      <c r="A7" s="127"/>
      <c r="B7" s="141">
        <v>14</v>
      </c>
      <c r="C7" s="129">
        <v>85.9542</v>
      </c>
      <c r="D7" s="129">
        <v>85.9564</v>
      </c>
      <c r="E7" s="129">
        <f t="shared" si="0"/>
        <v>0.002200000000001978</v>
      </c>
      <c r="F7" s="163">
        <f t="shared" si="1"/>
        <v>8.12827902165809</v>
      </c>
      <c r="G7" s="130">
        <f t="shared" si="2"/>
        <v>270.65999999999997</v>
      </c>
      <c r="H7" s="128">
        <v>2</v>
      </c>
      <c r="I7" s="131">
        <v>797.63</v>
      </c>
      <c r="J7" s="130">
        <v>526.97</v>
      </c>
    </row>
    <row r="8" spans="1:10" s="121" customFormat="1" ht="18.75" customHeight="1">
      <c r="A8" s="127"/>
      <c r="B8" s="141">
        <v>15</v>
      </c>
      <c r="C8" s="129">
        <v>87.0063</v>
      </c>
      <c r="D8" s="129">
        <v>87.0077</v>
      </c>
      <c r="E8" s="129">
        <f t="shared" si="0"/>
        <v>0.0014000000000038426</v>
      </c>
      <c r="F8" s="163">
        <f t="shared" si="1"/>
        <v>5.0970255215489235</v>
      </c>
      <c r="G8" s="130">
        <f t="shared" si="2"/>
        <v>274.66999999999996</v>
      </c>
      <c r="H8" s="128">
        <v>3</v>
      </c>
      <c r="I8" s="131">
        <v>627.43</v>
      </c>
      <c r="J8" s="132">
        <v>352.76</v>
      </c>
    </row>
    <row r="9" spans="1:10" s="121" customFormat="1" ht="18.75" customHeight="1">
      <c r="A9" s="127">
        <v>20938</v>
      </c>
      <c r="B9" s="141">
        <v>16</v>
      </c>
      <c r="C9" s="129">
        <v>86.1626</v>
      </c>
      <c r="D9" s="129">
        <v>86.1638</v>
      </c>
      <c r="E9" s="129">
        <f t="shared" si="0"/>
        <v>0.0011999999999972033</v>
      </c>
      <c r="F9" s="163">
        <f t="shared" si="1"/>
        <v>4.532235525162229</v>
      </c>
      <c r="G9" s="130">
        <f t="shared" si="2"/>
        <v>264.77</v>
      </c>
      <c r="H9" s="128">
        <v>4</v>
      </c>
      <c r="I9" s="131">
        <v>829.62</v>
      </c>
      <c r="J9" s="130">
        <v>564.85</v>
      </c>
    </row>
    <row r="10" spans="1:10" s="121" customFormat="1" ht="18.75" customHeight="1">
      <c r="A10" s="127"/>
      <c r="B10" s="141">
        <v>17</v>
      </c>
      <c r="C10" s="129">
        <v>87.2153</v>
      </c>
      <c r="D10" s="129">
        <v>87.2199</v>
      </c>
      <c r="E10" s="129">
        <f t="shared" si="0"/>
        <v>0.004599999999996385</v>
      </c>
      <c r="F10" s="163">
        <f t="shared" si="1"/>
        <v>15.118648524276553</v>
      </c>
      <c r="G10" s="130">
        <f t="shared" si="2"/>
        <v>304.26000000000005</v>
      </c>
      <c r="H10" s="128">
        <v>5</v>
      </c>
      <c r="I10" s="131">
        <v>671.72</v>
      </c>
      <c r="J10" s="130">
        <v>367.46</v>
      </c>
    </row>
    <row r="11" spans="1:10" s="121" customFormat="1" ht="18.75" customHeight="1">
      <c r="A11" s="127"/>
      <c r="B11" s="141">
        <v>18</v>
      </c>
      <c r="C11" s="129">
        <v>85.1458</v>
      </c>
      <c r="D11" s="129">
        <v>85.1487</v>
      </c>
      <c r="E11" s="129">
        <f t="shared" si="0"/>
        <v>0.002900000000011005</v>
      </c>
      <c r="F11" s="163">
        <f t="shared" si="1"/>
        <v>11.885245901684446</v>
      </c>
      <c r="G11" s="130">
        <f t="shared" si="2"/>
        <v>244</v>
      </c>
      <c r="H11" s="128">
        <v>6</v>
      </c>
      <c r="I11" s="131">
        <v>793.4</v>
      </c>
      <c r="J11" s="132">
        <v>549.4</v>
      </c>
    </row>
    <row r="12" spans="1:10" s="121" customFormat="1" ht="18.75" customHeight="1">
      <c r="A12" s="127">
        <v>20946</v>
      </c>
      <c r="B12" s="141">
        <v>19</v>
      </c>
      <c r="C12" s="129">
        <v>88.9363</v>
      </c>
      <c r="D12" s="129">
        <v>88.9596</v>
      </c>
      <c r="E12" s="129">
        <f t="shared" si="0"/>
        <v>0.023299999999991883</v>
      </c>
      <c r="F12" s="163">
        <f t="shared" si="1"/>
        <v>79.63633877910958</v>
      </c>
      <c r="G12" s="130">
        <f t="shared" si="2"/>
        <v>292.58000000000004</v>
      </c>
      <c r="H12" s="128">
        <v>7</v>
      </c>
      <c r="I12" s="131">
        <v>678.83</v>
      </c>
      <c r="J12" s="130">
        <v>386.25</v>
      </c>
    </row>
    <row r="13" spans="1:10" s="121" customFormat="1" ht="18.75" customHeight="1">
      <c r="A13" s="127"/>
      <c r="B13" s="141">
        <v>20</v>
      </c>
      <c r="C13" s="129">
        <v>84.6206</v>
      </c>
      <c r="D13" s="129">
        <v>84.648</v>
      </c>
      <c r="E13" s="129">
        <f t="shared" si="0"/>
        <v>0.02740000000000009</v>
      </c>
      <c r="F13" s="163">
        <f t="shared" si="1"/>
        <v>84.40638284763752</v>
      </c>
      <c r="G13" s="130">
        <f t="shared" si="2"/>
        <v>324.62</v>
      </c>
      <c r="H13" s="128">
        <v>8</v>
      </c>
      <c r="I13" s="131">
        <v>623.39</v>
      </c>
      <c r="J13" s="130">
        <v>298.77</v>
      </c>
    </row>
    <row r="14" spans="1:10" s="121" customFormat="1" ht="18.75" customHeight="1">
      <c r="A14" s="127"/>
      <c r="B14" s="141">
        <v>21</v>
      </c>
      <c r="C14" s="129">
        <v>86.325</v>
      </c>
      <c r="D14" s="129">
        <v>86.3487</v>
      </c>
      <c r="E14" s="129">
        <f t="shared" si="0"/>
        <v>0.02369999999999095</v>
      </c>
      <c r="F14" s="163">
        <f t="shared" si="1"/>
        <v>84.74879313424263</v>
      </c>
      <c r="G14" s="130">
        <f t="shared" si="2"/>
        <v>279.65</v>
      </c>
      <c r="H14" s="128">
        <v>9</v>
      </c>
      <c r="I14" s="131">
        <v>854.76</v>
      </c>
      <c r="J14" s="132">
        <v>575.11</v>
      </c>
    </row>
    <row r="15" spans="1:10" s="121" customFormat="1" ht="18.75" customHeight="1">
      <c r="A15" s="127">
        <v>20952</v>
      </c>
      <c r="B15" s="141">
        <v>22</v>
      </c>
      <c r="C15" s="129">
        <v>85.1264</v>
      </c>
      <c r="D15" s="129">
        <v>85.2288</v>
      </c>
      <c r="E15" s="129">
        <f t="shared" si="0"/>
        <v>0.10240000000000293</v>
      </c>
      <c r="F15" s="163">
        <f t="shared" si="1"/>
        <v>364.64639270708255</v>
      </c>
      <c r="G15" s="130">
        <f t="shared" si="2"/>
        <v>280.82000000000005</v>
      </c>
      <c r="H15" s="128">
        <v>10</v>
      </c>
      <c r="I15" s="131">
        <v>825.69</v>
      </c>
      <c r="J15" s="130">
        <v>544.87</v>
      </c>
    </row>
    <row r="16" spans="1:10" s="121" customFormat="1" ht="18.75" customHeight="1">
      <c r="A16" s="127"/>
      <c r="B16" s="141">
        <v>23</v>
      </c>
      <c r="C16" s="129">
        <v>87.6859</v>
      </c>
      <c r="D16" s="129">
        <v>87.8106</v>
      </c>
      <c r="E16" s="129">
        <f t="shared" si="0"/>
        <v>0.12469999999999004</v>
      </c>
      <c r="F16" s="163">
        <f t="shared" si="1"/>
        <v>335.0439291759318</v>
      </c>
      <c r="G16" s="130">
        <f t="shared" si="2"/>
        <v>372.19</v>
      </c>
      <c r="H16" s="128">
        <v>11</v>
      </c>
      <c r="I16" s="131">
        <v>740.01</v>
      </c>
      <c r="J16" s="130">
        <v>367.82</v>
      </c>
    </row>
    <row r="17" spans="1:10" s="121" customFormat="1" ht="18.75" customHeight="1">
      <c r="A17" s="127"/>
      <c r="B17" s="141">
        <v>24</v>
      </c>
      <c r="C17" s="129">
        <v>88.0278</v>
      </c>
      <c r="D17" s="129">
        <v>88.1449</v>
      </c>
      <c r="E17" s="129">
        <f t="shared" si="0"/>
        <v>0.11710000000000775</v>
      </c>
      <c r="F17" s="163">
        <f t="shared" si="1"/>
        <v>350.1898980232894</v>
      </c>
      <c r="G17" s="130">
        <f t="shared" si="2"/>
        <v>334.39000000000004</v>
      </c>
      <c r="H17" s="128">
        <v>12</v>
      </c>
      <c r="I17" s="131">
        <v>769.09</v>
      </c>
      <c r="J17" s="132">
        <v>434.7</v>
      </c>
    </row>
    <row r="18" spans="1:10" s="121" customFormat="1" ht="18.75" customHeight="1">
      <c r="A18" s="127">
        <v>20967</v>
      </c>
      <c r="B18" s="141">
        <v>25</v>
      </c>
      <c r="C18" s="129">
        <v>87.0232</v>
      </c>
      <c r="D18" s="129">
        <v>87.0673</v>
      </c>
      <c r="E18" s="129">
        <f t="shared" si="0"/>
        <v>0.04410000000000025</v>
      </c>
      <c r="F18" s="163">
        <f t="shared" si="1"/>
        <v>144.0658586782537</v>
      </c>
      <c r="G18" s="130">
        <f t="shared" si="2"/>
        <v>306.11000000000007</v>
      </c>
      <c r="H18" s="128">
        <v>13</v>
      </c>
      <c r="I18" s="131">
        <v>650.45</v>
      </c>
      <c r="J18" s="130">
        <v>344.34</v>
      </c>
    </row>
    <row r="19" spans="1:10" s="121" customFormat="1" ht="18.75" customHeight="1">
      <c r="A19" s="127"/>
      <c r="B19" s="141">
        <v>26</v>
      </c>
      <c r="C19" s="129">
        <v>85.7633</v>
      </c>
      <c r="D19" s="129">
        <v>85.8062</v>
      </c>
      <c r="E19" s="129">
        <f t="shared" si="0"/>
        <v>0.04290000000000305</v>
      </c>
      <c r="F19" s="163">
        <f t="shared" si="1"/>
        <v>150.28901734105114</v>
      </c>
      <c r="G19" s="130">
        <f t="shared" si="2"/>
        <v>285.45</v>
      </c>
      <c r="H19" s="128">
        <v>14</v>
      </c>
      <c r="I19" s="131">
        <v>653.37</v>
      </c>
      <c r="J19" s="130">
        <v>367.92</v>
      </c>
    </row>
    <row r="20" spans="1:10" s="121" customFormat="1" ht="18.75" customHeight="1">
      <c r="A20" s="127"/>
      <c r="B20" s="141">
        <v>27</v>
      </c>
      <c r="C20" s="129">
        <v>86.2767</v>
      </c>
      <c r="D20" s="129">
        <v>86.3234</v>
      </c>
      <c r="E20" s="129">
        <f t="shared" si="0"/>
        <v>0.046700000000001296</v>
      </c>
      <c r="F20" s="163">
        <f t="shared" si="1"/>
        <v>147.53269728944616</v>
      </c>
      <c r="G20" s="130">
        <f t="shared" si="2"/>
        <v>316.5400000000001</v>
      </c>
      <c r="H20" s="128">
        <v>15</v>
      </c>
      <c r="I20" s="131">
        <v>670.69</v>
      </c>
      <c r="J20" s="132">
        <v>354.15</v>
      </c>
    </row>
    <row r="21" spans="1:10" s="121" customFormat="1" ht="18.75" customHeight="1">
      <c r="A21" s="127">
        <v>20973</v>
      </c>
      <c r="B21" s="141">
        <v>28</v>
      </c>
      <c r="C21" s="129">
        <v>87.216</v>
      </c>
      <c r="D21" s="129">
        <v>87.2234</v>
      </c>
      <c r="E21" s="129">
        <f t="shared" si="0"/>
        <v>0.00740000000000407</v>
      </c>
      <c r="F21" s="163">
        <f t="shared" si="1"/>
        <v>28.962818003929822</v>
      </c>
      <c r="G21" s="130">
        <f t="shared" si="2"/>
        <v>255.5</v>
      </c>
      <c r="H21" s="128">
        <v>16</v>
      </c>
      <c r="I21" s="131">
        <v>785.37</v>
      </c>
      <c r="J21" s="130">
        <v>529.87</v>
      </c>
    </row>
    <row r="22" spans="1:10" s="121" customFormat="1" ht="18.75" customHeight="1">
      <c r="A22" s="127"/>
      <c r="B22" s="141">
        <v>29</v>
      </c>
      <c r="C22" s="129">
        <v>85.252</v>
      </c>
      <c r="D22" s="129">
        <v>85.2626</v>
      </c>
      <c r="E22" s="129">
        <f t="shared" si="0"/>
        <v>0.010600000000010823</v>
      </c>
      <c r="F22" s="163">
        <f t="shared" si="1"/>
        <v>32.52631255948579</v>
      </c>
      <c r="G22" s="130">
        <f t="shared" si="2"/>
        <v>325.89</v>
      </c>
      <c r="H22" s="128">
        <v>17</v>
      </c>
      <c r="I22" s="131">
        <v>695.86</v>
      </c>
      <c r="J22" s="130">
        <v>369.97</v>
      </c>
    </row>
    <row r="23" spans="1:10" s="121" customFormat="1" ht="18.75" customHeight="1">
      <c r="A23" s="127"/>
      <c r="B23" s="141">
        <v>30</v>
      </c>
      <c r="C23" s="129">
        <v>84.9603</v>
      </c>
      <c r="D23" s="129">
        <v>84.9698</v>
      </c>
      <c r="E23" s="129">
        <f t="shared" si="0"/>
        <v>0.009500000000002728</v>
      </c>
      <c r="F23" s="163">
        <f t="shared" si="1"/>
        <v>33.90435403284343</v>
      </c>
      <c r="G23" s="130">
        <f t="shared" si="2"/>
        <v>280.2</v>
      </c>
      <c r="H23" s="128">
        <v>18</v>
      </c>
      <c r="I23" s="131">
        <v>694.86</v>
      </c>
      <c r="J23" s="132">
        <v>414.66</v>
      </c>
    </row>
    <row r="24" spans="1:10" s="121" customFormat="1" ht="18.75" customHeight="1">
      <c r="A24" s="127">
        <v>20988</v>
      </c>
      <c r="B24" s="141">
        <v>31</v>
      </c>
      <c r="C24" s="129">
        <v>84.8736</v>
      </c>
      <c r="D24" s="129">
        <v>84.8809</v>
      </c>
      <c r="E24" s="129">
        <f t="shared" si="0"/>
        <v>0.00730000000000075</v>
      </c>
      <c r="F24" s="163">
        <f t="shared" si="1"/>
        <v>23.35925250392227</v>
      </c>
      <c r="G24" s="130">
        <f t="shared" si="2"/>
        <v>312.51000000000005</v>
      </c>
      <c r="H24" s="128">
        <v>19</v>
      </c>
      <c r="I24" s="131">
        <v>625.1</v>
      </c>
      <c r="J24" s="130">
        <v>312.59</v>
      </c>
    </row>
    <row r="25" spans="1:10" s="121" customFormat="1" ht="18.75" customHeight="1">
      <c r="A25" s="127"/>
      <c r="B25" s="141">
        <v>32</v>
      </c>
      <c r="C25" s="129">
        <v>85.014</v>
      </c>
      <c r="D25" s="129">
        <v>85.0224</v>
      </c>
      <c r="E25" s="129">
        <f t="shared" si="0"/>
        <v>0.008400000000008845</v>
      </c>
      <c r="F25" s="163">
        <f t="shared" si="1"/>
        <v>26.42839164362209</v>
      </c>
      <c r="G25" s="130">
        <f t="shared" si="2"/>
        <v>317.84</v>
      </c>
      <c r="H25" s="128">
        <v>20</v>
      </c>
      <c r="I25" s="131">
        <v>688.3</v>
      </c>
      <c r="J25" s="130">
        <v>370.46</v>
      </c>
    </row>
    <row r="26" spans="1:10" s="121" customFormat="1" ht="18.75" customHeight="1">
      <c r="A26" s="127"/>
      <c r="B26" s="141">
        <v>33</v>
      </c>
      <c r="C26" s="129">
        <v>86.002</v>
      </c>
      <c r="D26" s="129">
        <v>86.0082</v>
      </c>
      <c r="E26" s="129">
        <f t="shared" si="0"/>
        <v>0.006200000000006867</v>
      </c>
      <c r="F26" s="163">
        <f t="shared" si="1"/>
        <v>21.347656922517878</v>
      </c>
      <c r="G26" s="130">
        <f t="shared" si="2"/>
        <v>290.42999999999995</v>
      </c>
      <c r="H26" s="128">
        <v>21</v>
      </c>
      <c r="I26" s="131">
        <v>832.51</v>
      </c>
      <c r="J26" s="132">
        <v>542.08</v>
      </c>
    </row>
    <row r="27" spans="1:10" s="121" customFormat="1" ht="18.75" customHeight="1">
      <c r="A27" s="127">
        <v>20994</v>
      </c>
      <c r="B27" s="141">
        <v>34</v>
      </c>
      <c r="C27" s="129">
        <v>83.7486</v>
      </c>
      <c r="D27" s="129">
        <v>83.758</v>
      </c>
      <c r="E27" s="129">
        <f t="shared" si="0"/>
        <v>0.009399999999999409</v>
      </c>
      <c r="F27" s="163">
        <f t="shared" si="1"/>
        <v>32.756037216431714</v>
      </c>
      <c r="G27" s="130">
        <f t="shared" si="2"/>
        <v>286.96999999999997</v>
      </c>
      <c r="H27" s="128">
        <v>22</v>
      </c>
      <c r="I27" s="131">
        <v>616.9</v>
      </c>
      <c r="J27" s="130">
        <v>329.93</v>
      </c>
    </row>
    <row r="28" spans="1:10" s="121" customFormat="1" ht="18.75" customHeight="1">
      <c r="A28" s="127"/>
      <c r="B28" s="141">
        <v>35</v>
      </c>
      <c r="C28" s="129">
        <v>85.04</v>
      </c>
      <c r="D28" s="129">
        <v>85.0551</v>
      </c>
      <c r="E28" s="129">
        <f t="shared" si="0"/>
        <v>0.015099999999989677</v>
      </c>
      <c r="F28" s="163">
        <f t="shared" si="1"/>
        <v>57.173147552117236</v>
      </c>
      <c r="G28" s="130">
        <f t="shared" si="2"/>
        <v>264.1099999999999</v>
      </c>
      <c r="H28" s="128">
        <v>23</v>
      </c>
      <c r="I28" s="131">
        <v>808.55</v>
      </c>
      <c r="J28" s="130">
        <v>544.44</v>
      </c>
    </row>
    <row r="29" spans="1:10" s="121" customFormat="1" ht="18.75" customHeight="1">
      <c r="A29" s="127"/>
      <c r="B29" s="141">
        <v>36</v>
      </c>
      <c r="C29" s="129">
        <v>84.5437</v>
      </c>
      <c r="D29" s="129">
        <v>84.5569</v>
      </c>
      <c r="E29" s="129">
        <f t="shared" si="0"/>
        <v>0.013199999999997658</v>
      </c>
      <c r="F29" s="163">
        <f t="shared" si="1"/>
        <v>45.318776393029346</v>
      </c>
      <c r="G29" s="130">
        <f t="shared" si="2"/>
        <v>291.27</v>
      </c>
      <c r="H29" s="128">
        <v>24</v>
      </c>
      <c r="I29" s="131">
        <v>653.01</v>
      </c>
      <c r="J29" s="132">
        <v>361.74</v>
      </c>
    </row>
    <row r="30" spans="1:10" s="121" customFormat="1" ht="18.75" customHeight="1">
      <c r="A30" s="127">
        <v>21008</v>
      </c>
      <c r="B30" s="141">
        <v>10</v>
      </c>
      <c r="C30" s="129">
        <v>85.0926</v>
      </c>
      <c r="D30" s="129">
        <v>85.1458</v>
      </c>
      <c r="E30" s="129">
        <f t="shared" si="0"/>
        <v>0.0531999999999897</v>
      </c>
      <c r="F30" s="163">
        <f t="shared" si="1"/>
        <v>205.38954520882442</v>
      </c>
      <c r="G30" s="130">
        <f t="shared" si="2"/>
        <v>259.02</v>
      </c>
      <c r="H30" s="128">
        <v>25</v>
      </c>
      <c r="I30" s="131">
        <v>608.54</v>
      </c>
      <c r="J30" s="130">
        <v>349.52</v>
      </c>
    </row>
    <row r="31" spans="1:10" s="121" customFormat="1" ht="18.75" customHeight="1">
      <c r="A31" s="127"/>
      <c r="B31" s="141">
        <v>11</v>
      </c>
      <c r="C31" s="129">
        <v>86.1221</v>
      </c>
      <c r="D31" s="129">
        <v>86.1792</v>
      </c>
      <c r="E31" s="129">
        <f t="shared" si="0"/>
        <v>0.05709999999999127</v>
      </c>
      <c r="F31" s="163">
        <f t="shared" si="1"/>
        <v>252.15279311102344</v>
      </c>
      <c r="G31" s="130">
        <f t="shared" si="2"/>
        <v>226.45000000000005</v>
      </c>
      <c r="H31" s="128">
        <v>26</v>
      </c>
      <c r="I31" s="131">
        <v>754.23</v>
      </c>
      <c r="J31" s="130">
        <v>527.78</v>
      </c>
    </row>
    <row r="32" spans="1:10" s="121" customFormat="1" ht="18.75" customHeight="1">
      <c r="A32" s="127"/>
      <c r="B32" s="141">
        <v>12</v>
      </c>
      <c r="C32" s="129">
        <v>84.8574</v>
      </c>
      <c r="D32" s="129">
        <v>84.9412</v>
      </c>
      <c r="E32" s="129">
        <f t="shared" si="0"/>
        <v>0.08379999999999654</v>
      </c>
      <c r="F32" s="163">
        <f t="shared" si="1"/>
        <v>348.73075322512074</v>
      </c>
      <c r="G32" s="130">
        <f t="shared" si="2"/>
        <v>240.30000000000007</v>
      </c>
      <c r="H32" s="128">
        <v>27</v>
      </c>
      <c r="I32" s="131">
        <v>761.08</v>
      </c>
      <c r="J32" s="132">
        <v>520.78</v>
      </c>
    </row>
    <row r="33" spans="1:10" s="121" customFormat="1" ht="18.75" customHeight="1">
      <c r="A33" s="127">
        <v>21021</v>
      </c>
      <c r="B33" s="141">
        <v>13</v>
      </c>
      <c r="C33" s="129">
        <v>86.7357</v>
      </c>
      <c r="D33" s="129">
        <v>86.8853</v>
      </c>
      <c r="E33" s="129">
        <f t="shared" si="0"/>
        <v>0.14960000000000662</v>
      </c>
      <c r="F33" s="163">
        <f t="shared" si="1"/>
        <v>481.07534488859574</v>
      </c>
      <c r="G33" s="130">
        <f t="shared" si="2"/>
        <v>310.96999999999997</v>
      </c>
      <c r="H33" s="128">
        <v>28</v>
      </c>
      <c r="I33" s="131">
        <v>674.81</v>
      </c>
      <c r="J33" s="130">
        <v>363.84</v>
      </c>
    </row>
    <row r="34" spans="1:10" s="121" customFormat="1" ht="18.75" customHeight="1">
      <c r="A34" s="127"/>
      <c r="B34" s="141">
        <v>14</v>
      </c>
      <c r="C34" s="129">
        <v>85.9624</v>
      </c>
      <c r="D34" s="129">
        <v>86.0856</v>
      </c>
      <c r="E34" s="129">
        <f t="shared" si="0"/>
        <v>0.12319999999999709</v>
      </c>
      <c r="F34" s="163">
        <f t="shared" si="1"/>
        <v>465.0636065078597</v>
      </c>
      <c r="G34" s="130">
        <f t="shared" si="2"/>
        <v>264.90999999999997</v>
      </c>
      <c r="H34" s="128">
        <v>29</v>
      </c>
      <c r="I34" s="131">
        <v>609.38</v>
      </c>
      <c r="J34" s="130">
        <v>344.47</v>
      </c>
    </row>
    <row r="35" spans="1:10" s="121" customFormat="1" ht="18.75" customHeight="1">
      <c r="A35" s="127"/>
      <c r="B35" s="141">
        <v>15</v>
      </c>
      <c r="C35" s="129">
        <v>87.0175</v>
      </c>
      <c r="D35" s="129">
        <v>87.1254</v>
      </c>
      <c r="E35" s="129">
        <f t="shared" si="0"/>
        <v>0.10790000000000077</v>
      </c>
      <c r="F35" s="163">
        <f t="shared" si="1"/>
        <v>431.2205259371784</v>
      </c>
      <c r="G35" s="130">
        <f t="shared" si="2"/>
        <v>250.21999999999997</v>
      </c>
      <c r="H35" s="128">
        <v>30</v>
      </c>
      <c r="I35" s="131">
        <v>604.4</v>
      </c>
      <c r="J35" s="132">
        <v>354.18</v>
      </c>
    </row>
    <row r="36" spans="1:10" s="121" customFormat="1" ht="18.75" customHeight="1">
      <c r="A36" s="127">
        <v>21029</v>
      </c>
      <c r="B36" s="141">
        <v>16</v>
      </c>
      <c r="C36" s="129">
        <v>86.1618</v>
      </c>
      <c r="D36" s="129">
        <v>86.318</v>
      </c>
      <c r="E36" s="129">
        <f t="shared" si="0"/>
        <v>0.15619999999999834</v>
      </c>
      <c r="F36" s="163">
        <f t="shared" si="1"/>
        <v>550.9311512415292</v>
      </c>
      <c r="G36" s="130">
        <f t="shared" si="2"/>
        <v>283.52</v>
      </c>
      <c r="H36" s="128">
        <v>31</v>
      </c>
      <c r="I36" s="131">
        <v>597.88</v>
      </c>
      <c r="J36" s="130">
        <v>314.36</v>
      </c>
    </row>
    <row r="37" spans="1:10" s="121" customFormat="1" ht="18.75" customHeight="1">
      <c r="A37" s="127"/>
      <c r="B37" s="141">
        <v>17</v>
      </c>
      <c r="C37" s="129">
        <v>87.252</v>
      </c>
      <c r="D37" s="129">
        <v>87.398</v>
      </c>
      <c r="E37" s="129">
        <f t="shared" si="0"/>
        <v>0.1460000000000008</v>
      </c>
      <c r="F37" s="163">
        <f t="shared" si="1"/>
        <v>527.7617119722411</v>
      </c>
      <c r="G37" s="130">
        <f t="shared" si="2"/>
        <v>276.64000000000004</v>
      </c>
      <c r="H37" s="128">
        <v>32</v>
      </c>
      <c r="I37" s="131">
        <v>785.59</v>
      </c>
      <c r="J37" s="130">
        <v>508.95</v>
      </c>
    </row>
    <row r="38" spans="1:10" s="121" customFormat="1" ht="18.75" customHeight="1">
      <c r="A38" s="127"/>
      <c r="B38" s="141">
        <v>18</v>
      </c>
      <c r="C38" s="129">
        <v>85.1785</v>
      </c>
      <c r="D38" s="129">
        <v>85.311</v>
      </c>
      <c r="E38" s="129">
        <f t="shared" si="0"/>
        <v>0.1325000000000074</v>
      </c>
      <c r="F38" s="163">
        <f t="shared" si="1"/>
        <v>513.6654390386021</v>
      </c>
      <c r="G38" s="130">
        <f t="shared" si="2"/>
        <v>257.94999999999993</v>
      </c>
      <c r="H38" s="128">
        <v>33</v>
      </c>
      <c r="I38" s="131">
        <v>808.56</v>
      </c>
      <c r="J38" s="132">
        <v>550.61</v>
      </c>
    </row>
    <row r="39" spans="1:10" s="121" customFormat="1" ht="18.75" customHeight="1">
      <c r="A39" s="127">
        <v>21045</v>
      </c>
      <c r="B39" s="141">
        <v>10</v>
      </c>
      <c r="C39" s="129">
        <v>85.0876</v>
      </c>
      <c r="D39" s="129">
        <v>85.1012</v>
      </c>
      <c r="E39" s="129">
        <f t="shared" si="0"/>
        <v>0.013600000000010937</v>
      </c>
      <c r="F39" s="163">
        <f t="shared" si="1"/>
        <v>47.85867614459985</v>
      </c>
      <c r="G39" s="130">
        <f t="shared" si="2"/>
        <v>284.16999999999996</v>
      </c>
      <c r="H39" s="128">
        <v>34</v>
      </c>
      <c r="I39" s="131">
        <v>801.61</v>
      </c>
      <c r="J39" s="130">
        <v>517.44</v>
      </c>
    </row>
    <row r="40" spans="1:10" s="121" customFormat="1" ht="18.75" customHeight="1">
      <c r="A40" s="127"/>
      <c r="B40" s="141">
        <v>11</v>
      </c>
      <c r="C40" s="129">
        <v>86.0694</v>
      </c>
      <c r="D40" s="129">
        <v>86.0858</v>
      </c>
      <c r="E40" s="129">
        <f t="shared" si="0"/>
        <v>0.01640000000000441</v>
      </c>
      <c r="F40" s="163">
        <f t="shared" si="1"/>
        <v>57.336643009489954</v>
      </c>
      <c r="G40" s="130">
        <f t="shared" si="2"/>
        <v>286.03</v>
      </c>
      <c r="H40" s="128">
        <v>35</v>
      </c>
      <c r="I40" s="131">
        <v>641.05</v>
      </c>
      <c r="J40" s="130">
        <v>355.02</v>
      </c>
    </row>
    <row r="41" spans="1:10" s="121" customFormat="1" ht="18.75" customHeight="1">
      <c r="A41" s="127"/>
      <c r="B41" s="141">
        <v>12</v>
      </c>
      <c r="C41" s="129">
        <v>84.8413</v>
      </c>
      <c r="D41" s="129">
        <v>84.8579</v>
      </c>
      <c r="E41" s="129">
        <f t="shared" si="0"/>
        <v>0.01659999999999684</v>
      </c>
      <c r="F41" s="163">
        <f t="shared" si="1"/>
        <v>53.28710837184399</v>
      </c>
      <c r="G41" s="130">
        <f t="shared" si="2"/>
        <v>311.52</v>
      </c>
      <c r="H41" s="128">
        <v>36</v>
      </c>
      <c r="I41" s="131">
        <v>665.51</v>
      </c>
      <c r="J41" s="132">
        <v>353.99</v>
      </c>
    </row>
    <row r="42" spans="1:10" s="121" customFormat="1" ht="18.75" customHeight="1">
      <c r="A42" s="127">
        <v>21051</v>
      </c>
      <c r="B42" s="141">
        <v>13</v>
      </c>
      <c r="C42" s="129">
        <v>86.7626</v>
      </c>
      <c r="D42" s="129">
        <v>87.6349</v>
      </c>
      <c r="E42" s="129">
        <f t="shared" si="0"/>
        <v>0.8722999999999956</v>
      </c>
      <c r="F42" s="163">
        <f t="shared" si="1"/>
        <v>3241.54589371979</v>
      </c>
      <c r="G42" s="130">
        <f t="shared" si="2"/>
        <v>269.1</v>
      </c>
      <c r="H42" s="128">
        <v>37</v>
      </c>
      <c r="I42" s="131">
        <v>784.82</v>
      </c>
      <c r="J42" s="130">
        <v>515.72</v>
      </c>
    </row>
    <row r="43" spans="1:10" s="121" customFormat="1" ht="18.75" customHeight="1">
      <c r="A43" s="127"/>
      <c r="B43" s="141">
        <v>14</v>
      </c>
      <c r="C43" s="129">
        <v>85.969</v>
      </c>
      <c r="D43" s="129">
        <v>86.8887</v>
      </c>
      <c r="E43" s="129">
        <f t="shared" si="0"/>
        <v>0.919700000000006</v>
      </c>
      <c r="F43" s="163">
        <f t="shared" si="1"/>
        <v>2939.747482819261</v>
      </c>
      <c r="G43" s="130">
        <f t="shared" si="2"/>
        <v>312.85</v>
      </c>
      <c r="H43" s="128">
        <v>38</v>
      </c>
      <c r="I43" s="131">
        <v>704.95</v>
      </c>
      <c r="J43" s="130">
        <v>392.1</v>
      </c>
    </row>
    <row r="44" spans="1:10" s="121" customFormat="1" ht="18.75" customHeight="1">
      <c r="A44" s="127"/>
      <c r="B44" s="141">
        <v>15</v>
      </c>
      <c r="C44" s="129">
        <v>87.0223</v>
      </c>
      <c r="D44" s="129">
        <v>87.9212</v>
      </c>
      <c r="E44" s="129">
        <f t="shared" si="0"/>
        <v>0.8988999999999976</v>
      </c>
      <c r="F44" s="163">
        <f t="shared" si="1"/>
        <v>3232.755520391273</v>
      </c>
      <c r="G44" s="130">
        <f t="shared" si="2"/>
        <v>278.06000000000006</v>
      </c>
      <c r="H44" s="128">
        <v>39</v>
      </c>
      <c r="I44" s="131">
        <v>625.7</v>
      </c>
      <c r="J44" s="132">
        <v>347.64</v>
      </c>
    </row>
    <row r="45" spans="1:10" s="121" customFormat="1" ht="18.75" customHeight="1">
      <c r="A45" s="127">
        <v>21062</v>
      </c>
      <c r="B45" s="141">
        <v>16</v>
      </c>
      <c r="C45" s="129">
        <v>86.1703</v>
      </c>
      <c r="D45" s="129">
        <v>86.2452</v>
      </c>
      <c r="E45" s="129">
        <f t="shared" si="0"/>
        <v>0.07489999999999952</v>
      </c>
      <c r="F45" s="163">
        <f t="shared" si="1"/>
        <v>268.75740069611226</v>
      </c>
      <c r="G45" s="130">
        <f t="shared" si="2"/>
        <v>278.69</v>
      </c>
      <c r="H45" s="128">
        <v>40</v>
      </c>
      <c r="I45" s="131">
        <v>638.48</v>
      </c>
      <c r="J45" s="130">
        <v>359.79</v>
      </c>
    </row>
    <row r="46" spans="1:10" s="121" customFormat="1" ht="18.75" customHeight="1">
      <c r="A46" s="127"/>
      <c r="B46" s="141">
        <v>17</v>
      </c>
      <c r="C46" s="129">
        <v>87.2417</v>
      </c>
      <c r="D46" s="129">
        <v>87.3215</v>
      </c>
      <c r="E46" s="129">
        <f t="shared" si="0"/>
        <v>0.07980000000000587</v>
      </c>
      <c r="F46" s="163">
        <f t="shared" si="1"/>
        <v>282.61793455165696</v>
      </c>
      <c r="G46" s="130">
        <f t="shared" si="2"/>
        <v>282.36</v>
      </c>
      <c r="H46" s="128">
        <v>41</v>
      </c>
      <c r="I46" s="131">
        <v>829.62</v>
      </c>
      <c r="J46" s="130">
        <v>547.26</v>
      </c>
    </row>
    <row r="47" spans="1:10" s="121" customFormat="1" ht="18.75" customHeight="1">
      <c r="A47" s="127"/>
      <c r="B47" s="141">
        <v>18</v>
      </c>
      <c r="C47" s="129">
        <v>85.1939</v>
      </c>
      <c r="D47" s="129">
        <v>85.27</v>
      </c>
      <c r="E47" s="129">
        <f t="shared" si="0"/>
        <v>0.07609999999999673</v>
      </c>
      <c r="F47" s="163">
        <f t="shared" si="1"/>
        <v>281.18533845697874</v>
      </c>
      <c r="G47" s="130">
        <f t="shared" si="2"/>
        <v>270.64</v>
      </c>
      <c r="H47" s="128">
        <v>42</v>
      </c>
      <c r="I47" s="131">
        <v>773.67</v>
      </c>
      <c r="J47" s="132">
        <v>503.03</v>
      </c>
    </row>
    <row r="48" spans="1:10" ht="18.75" customHeight="1">
      <c r="A48" s="137">
        <v>21071</v>
      </c>
      <c r="B48" s="142">
        <v>10</v>
      </c>
      <c r="C48" s="158">
        <v>85.0977</v>
      </c>
      <c r="D48" s="158">
        <v>85.3121</v>
      </c>
      <c r="E48" s="129">
        <f aca="true" t="shared" si="3" ref="E48:E67">D48-C48</f>
        <v>0.2143999999999977</v>
      </c>
      <c r="F48" s="163">
        <f aca="true" t="shared" si="4" ref="F48:F67">((10^6)*E48/G48)</f>
        <v>836.6176298435151</v>
      </c>
      <c r="G48" s="130">
        <f aca="true" t="shared" si="5" ref="G48:G67">I48-J48</f>
        <v>256.2700000000001</v>
      </c>
      <c r="H48" s="128">
        <v>43</v>
      </c>
      <c r="I48" s="150">
        <v>817.07</v>
      </c>
      <c r="J48" s="150">
        <v>560.8</v>
      </c>
    </row>
    <row r="49" spans="1:10" ht="18.75" customHeight="1">
      <c r="A49" s="137"/>
      <c r="B49" s="142">
        <v>11</v>
      </c>
      <c r="C49" s="158">
        <v>86.0632</v>
      </c>
      <c r="D49" s="158">
        <v>86.3314</v>
      </c>
      <c r="E49" s="129">
        <f t="shared" si="3"/>
        <v>0.2682000000000073</v>
      </c>
      <c r="F49" s="163">
        <f t="shared" si="4"/>
        <v>849.7560357392033</v>
      </c>
      <c r="G49" s="130">
        <f t="shared" si="5"/>
        <v>315.62</v>
      </c>
      <c r="H49" s="128">
        <v>44</v>
      </c>
      <c r="I49" s="150">
        <v>683.51</v>
      </c>
      <c r="J49" s="150">
        <v>367.89</v>
      </c>
    </row>
    <row r="50" spans="1:10" ht="18.75" customHeight="1">
      <c r="A50" s="137"/>
      <c r="B50" s="142">
        <v>12</v>
      </c>
      <c r="C50" s="158">
        <v>84.7989</v>
      </c>
      <c r="D50" s="158">
        <v>85.028</v>
      </c>
      <c r="E50" s="129">
        <f t="shared" si="3"/>
        <v>0.22910000000000252</v>
      </c>
      <c r="F50" s="163">
        <f t="shared" si="4"/>
        <v>844.7640117994194</v>
      </c>
      <c r="G50" s="130">
        <f t="shared" si="5"/>
        <v>271.2</v>
      </c>
      <c r="H50" s="128">
        <v>45</v>
      </c>
      <c r="I50" s="150">
        <v>636.24</v>
      </c>
      <c r="J50" s="150">
        <v>365.04</v>
      </c>
    </row>
    <row r="51" spans="1:10" ht="18.75" customHeight="1">
      <c r="A51" s="137">
        <v>21080</v>
      </c>
      <c r="B51" s="142">
        <v>13</v>
      </c>
      <c r="C51" s="158">
        <v>86.7533</v>
      </c>
      <c r="D51" s="158">
        <v>87.0242</v>
      </c>
      <c r="E51" s="129">
        <f t="shared" si="3"/>
        <v>0.2708999999999975</v>
      </c>
      <c r="F51" s="163">
        <f t="shared" si="4"/>
        <v>926.8826769767594</v>
      </c>
      <c r="G51" s="130">
        <f aca="true" t="shared" si="6" ref="G51:G56">I51-J51</f>
        <v>292.27000000000004</v>
      </c>
      <c r="H51" s="128">
        <v>46</v>
      </c>
      <c r="I51" s="150">
        <v>658.32</v>
      </c>
      <c r="J51" s="150">
        <v>366.05</v>
      </c>
    </row>
    <row r="52" spans="1:10" ht="18.75" customHeight="1">
      <c r="A52" s="137"/>
      <c r="B52" s="142">
        <v>14</v>
      </c>
      <c r="C52" s="158">
        <v>85.9514</v>
      </c>
      <c r="D52" s="158">
        <v>86.2332</v>
      </c>
      <c r="E52" s="129">
        <f t="shared" si="3"/>
        <v>0.28179999999998984</v>
      </c>
      <c r="F52" s="163">
        <f t="shared" si="4"/>
        <v>1002.7756031598813</v>
      </c>
      <c r="G52" s="130">
        <f t="shared" si="6"/>
        <v>281.02</v>
      </c>
      <c r="H52" s="128">
        <v>47</v>
      </c>
      <c r="I52" s="150">
        <v>645.88</v>
      </c>
      <c r="J52" s="150">
        <v>364.86</v>
      </c>
    </row>
    <row r="53" spans="1:10" ht="18.75" customHeight="1">
      <c r="A53" s="137"/>
      <c r="B53" s="142">
        <v>15</v>
      </c>
      <c r="C53" s="158">
        <v>87.0128</v>
      </c>
      <c r="D53" s="158">
        <v>87.2707</v>
      </c>
      <c r="E53" s="129">
        <f t="shared" si="3"/>
        <v>0.25790000000000646</v>
      </c>
      <c r="F53" s="163">
        <f t="shared" si="4"/>
        <v>970.0959187511999</v>
      </c>
      <c r="G53" s="130">
        <f t="shared" si="6"/>
        <v>265.84999999999997</v>
      </c>
      <c r="H53" s="128">
        <v>48</v>
      </c>
      <c r="I53" s="150">
        <v>777.77</v>
      </c>
      <c r="J53" s="150">
        <v>511.92</v>
      </c>
    </row>
    <row r="54" spans="1:10" ht="18.75" customHeight="1">
      <c r="A54" s="137">
        <v>21085</v>
      </c>
      <c r="B54" s="142">
        <v>16</v>
      </c>
      <c r="C54" s="158">
        <v>86.1626</v>
      </c>
      <c r="D54" s="158">
        <v>86.2671</v>
      </c>
      <c r="E54" s="129">
        <f t="shared" si="3"/>
        <v>0.10450000000000159</v>
      </c>
      <c r="F54" s="163">
        <f t="shared" si="4"/>
        <v>328.26537664133184</v>
      </c>
      <c r="G54" s="130">
        <f t="shared" si="6"/>
        <v>318.34000000000003</v>
      </c>
      <c r="H54" s="128">
        <v>49</v>
      </c>
      <c r="I54" s="150">
        <v>687.83</v>
      </c>
      <c r="J54" s="150">
        <v>369.49</v>
      </c>
    </row>
    <row r="55" spans="1:10" ht="18.75" customHeight="1">
      <c r="A55" s="137"/>
      <c r="B55" s="142">
        <v>17</v>
      </c>
      <c r="C55" s="158">
        <v>87.2566</v>
      </c>
      <c r="D55" s="158">
        <v>87.3517</v>
      </c>
      <c r="E55" s="129">
        <f t="shared" si="3"/>
        <v>0.09509999999998797</v>
      </c>
      <c r="F55" s="163">
        <f t="shared" si="4"/>
        <v>330.0020820320215</v>
      </c>
      <c r="G55" s="130">
        <f t="shared" si="6"/>
        <v>288.18</v>
      </c>
      <c r="H55" s="128">
        <v>50</v>
      </c>
      <c r="I55" s="150">
        <v>620.98</v>
      </c>
      <c r="J55" s="150">
        <v>332.8</v>
      </c>
    </row>
    <row r="56" spans="1:10" ht="18.75" customHeight="1">
      <c r="A56" s="137"/>
      <c r="B56" s="142">
        <v>18</v>
      </c>
      <c r="C56" s="158">
        <v>85.1686</v>
      </c>
      <c r="D56" s="158">
        <v>85.2737</v>
      </c>
      <c r="E56" s="129">
        <f t="shared" si="3"/>
        <v>0.1051000000000073</v>
      </c>
      <c r="F56" s="163">
        <f t="shared" si="4"/>
        <v>352.5662529352811</v>
      </c>
      <c r="G56" s="130">
        <f t="shared" si="6"/>
        <v>298.1</v>
      </c>
      <c r="H56" s="128">
        <v>51</v>
      </c>
      <c r="I56" s="150">
        <v>820.97</v>
      </c>
      <c r="J56" s="150">
        <v>522.87</v>
      </c>
    </row>
    <row r="57" spans="1:10" ht="18.75" customHeight="1">
      <c r="A57" s="137">
        <v>21100</v>
      </c>
      <c r="B57" s="142">
        <v>19</v>
      </c>
      <c r="C57" s="158">
        <v>88.9714</v>
      </c>
      <c r="D57" s="158">
        <v>88.9834</v>
      </c>
      <c r="E57" s="129">
        <f t="shared" si="3"/>
        <v>0.012000000000000455</v>
      </c>
      <c r="F57" s="163">
        <f t="shared" si="4"/>
        <v>45.01294122060262</v>
      </c>
      <c r="G57" s="130">
        <f t="shared" si="5"/>
        <v>266.59000000000003</v>
      </c>
      <c r="H57" s="128">
        <v>52</v>
      </c>
      <c r="I57" s="150">
        <v>809.44</v>
      </c>
      <c r="J57" s="150">
        <v>542.85</v>
      </c>
    </row>
    <row r="58" spans="1:10" ht="18.75" customHeight="1">
      <c r="A58" s="137"/>
      <c r="B58" s="142">
        <v>20</v>
      </c>
      <c r="C58" s="158">
        <v>84.6543</v>
      </c>
      <c r="D58" s="158">
        <v>84.668</v>
      </c>
      <c r="E58" s="129">
        <f t="shared" si="3"/>
        <v>0.013700000000000045</v>
      </c>
      <c r="F58" s="163">
        <f t="shared" si="4"/>
        <v>46.039587323991135</v>
      </c>
      <c r="G58" s="130">
        <f t="shared" si="5"/>
        <v>297.57000000000005</v>
      </c>
      <c r="H58" s="128">
        <v>53</v>
      </c>
      <c r="I58" s="150">
        <v>645.19</v>
      </c>
      <c r="J58" s="150">
        <v>347.62</v>
      </c>
    </row>
    <row r="59" spans="1:10" ht="18.75" customHeight="1">
      <c r="A59" s="137"/>
      <c r="B59" s="142">
        <v>21</v>
      </c>
      <c r="C59" s="158">
        <v>86.3479</v>
      </c>
      <c r="D59" s="158">
        <v>86.3629</v>
      </c>
      <c r="E59" s="129">
        <f t="shared" si="3"/>
        <v>0.015000000000000568</v>
      </c>
      <c r="F59" s="163">
        <f t="shared" si="4"/>
        <v>50.78892124331472</v>
      </c>
      <c r="G59" s="130">
        <f t="shared" si="5"/>
        <v>295.34</v>
      </c>
      <c r="H59" s="128">
        <v>54</v>
      </c>
      <c r="I59" s="150">
        <v>687.43</v>
      </c>
      <c r="J59" s="150">
        <v>392.09</v>
      </c>
    </row>
    <row r="60" spans="1:10" ht="18.75" customHeight="1">
      <c r="A60" s="137">
        <v>21106</v>
      </c>
      <c r="B60" s="142">
        <v>22</v>
      </c>
      <c r="C60" s="158">
        <v>85.1348</v>
      </c>
      <c r="D60" s="158">
        <v>85.1412</v>
      </c>
      <c r="E60" s="129">
        <f t="shared" si="3"/>
        <v>0.006399999999999295</v>
      </c>
      <c r="F60" s="163">
        <f t="shared" si="4"/>
        <v>20.48852322565962</v>
      </c>
      <c r="G60" s="130">
        <f t="shared" si="5"/>
        <v>312.37</v>
      </c>
      <c r="H60" s="128">
        <v>55</v>
      </c>
      <c r="I60" s="150">
        <v>602.39</v>
      </c>
      <c r="J60" s="150">
        <v>290.02</v>
      </c>
    </row>
    <row r="61" spans="1:10" ht="18.75" customHeight="1">
      <c r="A61" s="137"/>
      <c r="B61" s="142">
        <v>23</v>
      </c>
      <c r="C61" s="158">
        <v>87.669</v>
      </c>
      <c r="D61" s="158">
        <v>87.675</v>
      </c>
      <c r="E61" s="129">
        <f t="shared" si="3"/>
        <v>0.006000000000000227</v>
      </c>
      <c r="F61" s="163">
        <f t="shared" si="4"/>
        <v>21.951487213259526</v>
      </c>
      <c r="G61" s="130">
        <f t="shared" si="5"/>
        <v>273.33000000000004</v>
      </c>
      <c r="H61" s="128">
        <v>56</v>
      </c>
      <c r="I61" s="150">
        <v>821.49</v>
      </c>
      <c r="J61" s="150">
        <v>548.16</v>
      </c>
    </row>
    <row r="62" spans="1:10" ht="18.75" customHeight="1">
      <c r="A62" s="137"/>
      <c r="B62" s="142">
        <v>24</v>
      </c>
      <c r="C62" s="158">
        <v>88.0712</v>
      </c>
      <c r="D62" s="158">
        <v>88.0787</v>
      </c>
      <c r="E62" s="129">
        <f t="shared" si="3"/>
        <v>0.007499999999993179</v>
      </c>
      <c r="F62" s="163">
        <f t="shared" si="4"/>
        <v>28.81290818283971</v>
      </c>
      <c r="G62" s="130">
        <f t="shared" si="5"/>
        <v>260.30000000000007</v>
      </c>
      <c r="H62" s="128">
        <v>57</v>
      </c>
      <c r="I62" s="150">
        <v>768.08</v>
      </c>
      <c r="J62" s="150">
        <v>507.78</v>
      </c>
    </row>
    <row r="63" spans="1:10" ht="18.75" customHeight="1">
      <c r="A63" s="137">
        <v>21113</v>
      </c>
      <c r="B63" s="142">
        <v>25</v>
      </c>
      <c r="C63" s="158">
        <v>87.063</v>
      </c>
      <c r="D63" s="158">
        <v>87.0684</v>
      </c>
      <c r="E63" s="129">
        <f t="shared" si="3"/>
        <v>0.00539999999999452</v>
      </c>
      <c r="F63" s="163">
        <f t="shared" si="4"/>
        <v>22.8368434407279</v>
      </c>
      <c r="G63" s="130">
        <f t="shared" si="5"/>
        <v>236.46000000000004</v>
      </c>
      <c r="H63" s="128">
        <v>58</v>
      </c>
      <c r="I63" s="150">
        <v>789.98</v>
      </c>
      <c r="J63" s="150">
        <v>553.52</v>
      </c>
    </row>
    <row r="64" spans="1:10" ht="18.75" customHeight="1">
      <c r="A64" s="137"/>
      <c r="B64" s="142">
        <v>26</v>
      </c>
      <c r="C64" s="158">
        <v>85.8004</v>
      </c>
      <c r="D64" s="158">
        <v>85.8085</v>
      </c>
      <c r="E64" s="129">
        <f t="shared" si="3"/>
        <v>0.008099999999998886</v>
      </c>
      <c r="F64" s="163">
        <f t="shared" si="4"/>
        <v>30.20584725536577</v>
      </c>
      <c r="G64" s="130">
        <f t="shared" si="5"/>
        <v>268.16</v>
      </c>
      <c r="H64" s="128">
        <v>59</v>
      </c>
      <c r="I64" s="150">
        <v>627.98</v>
      </c>
      <c r="J64" s="150">
        <v>359.82</v>
      </c>
    </row>
    <row r="65" spans="1:10" ht="18.75" customHeight="1">
      <c r="A65" s="137"/>
      <c r="B65" s="142">
        <v>27</v>
      </c>
      <c r="C65" s="158">
        <v>86.33</v>
      </c>
      <c r="D65" s="158">
        <v>86.3399</v>
      </c>
      <c r="E65" s="129">
        <f t="shared" si="3"/>
        <v>0.009900000000001796</v>
      </c>
      <c r="F65" s="163">
        <f t="shared" si="4"/>
        <v>36.737420216720345</v>
      </c>
      <c r="G65" s="130">
        <f t="shared" si="5"/>
        <v>269.47999999999996</v>
      </c>
      <c r="H65" s="128">
        <v>60</v>
      </c>
      <c r="I65" s="150">
        <v>708.52</v>
      </c>
      <c r="J65" s="150">
        <v>439.04</v>
      </c>
    </row>
    <row r="66" spans="1:10" ht="18.75" customHeight="1">
      <c r="A66" s="137">
        <v>21136</v>
      </c>
      <c r="B66" s="165">
        <v>10</v>
      </c>
      <c r="C66" s="158">
        <v>85.0516</v>
      </c>
      <c r="D66" s="158">
        <v>85.0582</v>
      </c>
      <c r="E66" s="129">
        <f t="shared" si="3"/>
        <v>0.0066000000000059345</v>
      </c>
      <c r="F66" s="163">
        <f t="shared" si="4"/>
        <v>21.881838074417928</v>
      </c>
      <c r="G66" s="130">
        <f t="shared" si="5"/>
        <v>301.61999999999995</v>
      </c>
      <c r="H66" s="128">
        <v>61</v>
      </c>
      <c r="I66" s="150">
        <v>677.93</v>
      </c>
      <c r="J66" s="150">
        <v>376.31</v>
      </c>
    </row>
    <row r="67" spans="1:10" ht="18.75" customHeight="1">
      <c r="A67" s="137"/>
      <c r="B67" s="165">
        <v>11</v>
      </c>
      <c r="C67" s="158">
        <v>86.0733</v>
      </c>
      <c r="D67" s="158">
        <v>86.0786</v>
      </c>
      <c r="E67" s="129">
        <f t="shared" si="3"/>
        <v>0.005299999999991201</v>
      </c>
      <c r="F67" s="163">
        <f t="shared" si="4"/>
        <v>20.83824801443422</v>
      </c>
      <c r="G67" s="130">
        <f t="shared" si="5"/>
        <v>254.34000000000003</v>
      </c>
      <c r="H67" s="128">
        <v>62</v>
      </c>
      <c r="I67" s="150">
        <v>815.09</v>
      </c>
      <c r="J67" s="150">
        <v>560.75</v>
      </c>
    </row>
    <row r="68" spans="1:10" ht="18.75" customHeight="1">
      <c r="A68" s="137"/>
      <c r="B68" s="165">
        <v>12</v>
      </c>
      <c r="C68" s="158">
        <v>84.822</v>
      </c>
      <c r="D68" s="158">
        <v>84.8243</v>
      </c>
      <c r="E68" s="129">
        <f aca="true" t="shared" si="7" ref="E68:E131">D68-C68</f>
        <v>0.002299999999991087</v>
      </c>
      <c r="F68" s="163">
        <f aca="true" t="shared" si="8" ref="F68:F131">((10^6)*E68/G68)</f>
        <v>7.39763918816084</v>
      </c>
      <c r="G68" s="130">
        <f aca="true" t="shared" si="9" ref="G68:G131">I68-J68</f>
        <v>310.91</v>
      </c>
      <c r="H68" s="128">
        <v>63</v>
      </c>
      <c r="I68" s="150">
        <v>694.73</v>
      </c>
      <c r="J68" s="150">
        <v>383.82</v>
      </c>
    </row>
    <row r="69" spans="1:10" ht="18.75" customHeight="1">
      <c r="A69" s="137">
        <v>21142</v>
      </c>
      <c r="B69" s="165">
        <v>13</v>
      </c>
      <c r="C69" s="158">
        <v>86.7003</v>
      </c>
      <c r="D69" s="158">
        <v>86.708</v>
      </c>
      <c r="E69" s="129">
        <f t="shared" si="7"/>
        <v>0.007699999999999818</v>
      </c>
      <c r="F69" s="163">
        <f t="shared" si="8"/>
        <v>26.348206953188537</v>
      </c>
      <c r="G69" s="130">
        <f t="shared" si="9"/>
        <v>292.24</v>
      </c>
      <c r="H69" s="128">
        <v>64</v>
      </c>
      <c r="I69" s="150">
        <v>657.27</v>
      </c>
      <c r="J69" s="150">
        <v>365.03</v>
      </c>
    </row>
    <row r="70" spans="1:10" ht="18.75" customHeight="1">
      <c r="A70" s="137"/>
      <c r="B70" s="165">
        <v>14</v>
      </c>
      <c r="C70" s="158">
        <v>85.9318</v>
      </c>
      <c r="D70" s="158">
        <v>85.9375</v>
      </c>
      <c r="E70" s="129">
        <f t="shared" si="7"/>
        <v>0.005700000000004479</v>
      </c>
      <c r="F70" s="163">
        <f t="shared" si="8"/>
        <v>20.346243084078097</v>
      </c>
      <c r="G70" s="130">
        <f t="shared" si="9"/>
        <v>280.15000000000003</v>
      </c>
      <c r="H70" s="128">
        <v>65</v>
      </c>
      <c r="I70" s="150">
        <v>757.86</v>
      </c>
      <c r="J70" s="150">
        <v>477.71</v>
      </c>
    </row>
    <row r="71" spans="1:10" ht="18.75" customHeight="1">
      <c r="A71" s="137"/>
      <c r="B71" s="165">
        <v>15</v>
      </c>
      <c r="C71" s="158">
        <v>86.9689</v>
      </c>
      <c r="D71" s="158">
        <v>86.9771</v>
      </c>
      <c r="E71" s="129">
        <f t="shared" si="7"/>
        <v>0.008199999999987995</v>
      </c>
      <c r="F71" s="163">
        <f t="shared" si="8"/>
        <v>30.69436646074488</v>
      </c>
      <c r="G71" s="130">
        <f t="shared" si="9"/>
        <v>267.15</v>
      </c>
      <c r="H71" s="128">
        <v>66</v>
      </c>
      <c r="I71" s="150">
        <v>816.51</v>
      </c>
      <c r="J71" s="150">
        <v>549.36</v>
      </c>
    </row>
    <row r="72" spans="1:10" ht="18.75" customHeight="1">
      <c r="A72" s="137">
        <v>21148</v>
      </c>
      <c r="B72" s="165">
        <v>16</v>
      </c>
      <c r="C72" s="158">
        <v>86.1008</v>
      </c>
      <c r="D72" s="158">
        <v>86.1014</v>
      </c>
      <c r="E72" s="129">
        <f t="shared" si="7"/>
        <v>0.0005999999999914962</v>
      </c>
      <c r="F72" s="163">
        <f t="shared" si="8"/>
        <v>2.125022135617128</v>
      </c>
      <c r="G72" s="130">
        <f t="shared" si="9"/>
        <v>282.35</v>
      </c>
      <c r="H72" s="128">
        <v>67</v>
      </c>
      <c r="I72" s="150">
        <v>650.21</v>
      </c>
      <c r="J72" s="150">
        <v>367.86</v>
      </c>
    </row>
    <row r="73" spans="1:10" ht="18.75" customHeight="1">
      <c r="A73" s="137"/>
      <c r="B73" s="165">
        <v>17</v>
      </c>
      <c r="C73" s="158">
        <v>87.1915</v>
      </c>
      <c r="D73" s="158">
        <v>87.1923</v>
      </c>
      <c r="E73" s="129">
        <f t="shared" si="7"/>
        <v>0.0007999999999981355</v>
      </c>
      <c r="F73" s="163">
        <f t="shared" si="8"/>
        <v>2.949308755753495</v>
      </c>
      <c r="G73" s="130">
        <f t="shared" si="9"/>
        <v>271.25</v>
      </c>
      <c r="H73" s="128">
        <v>68</v>
      </c>
      <c r="I73" s="150">
        <v>832.3</v>
      </c>
      <c r="J73" s="150">
        <v>561.05</v>
      </c>
    </row>
    <row r="74" spans="1:10" ht="18.75" customHeight="1">
      <c r="A74" s="137"/>
      <c r="B74" s="165">
        <v>18</v>
      </c>
      <c r="C74" s="158">
        <v>85.1191</v>
      </c>
      <c r="D74" s="158">
        <v>85.1199</v>
      </c>
      <c r="E74" s="129">
        <f t="shared" si="7"/>
        <v>0.0007999999999981355</v>
      </c>
      <c r="F74" s="163">
        <f t="shared" si="8"/>
        <v>2.7352297592934063</v>
      </c>
      <c r="G74" s="130">
        <f t="shared" si="9"/>
        <v>292.48</v>
      </c>
      <c r="H74" s="128">
        <v>69</v>
      </c>
      <c r="I74" s="150">
        <v>607.09</v>
      </c>
      <c r="J74" s="150">
        <v>314.61</v>
      </c>
    </row>
    <row r="75" spans="1:10" ht="18.75" customHeight="1">
      <c r="A75" s="137">
        <v>21156</v>
      </c>
      <c r="B75" s="165">
        <v>10</v>
      </c>
      <c r="C75" s="158">
        <v>88.9602</v>
      </c>
      <c r="D75" s="158">
        <v>88.9612</v>
      </c>
      <c r="E75" s="185">
        <f t="shared" si="7"/>
        <v>0.0010000000000047748</v>
      </c>
      <c r="F75" s="186">
        <f t="shared" si="8"/>
        <v>3.361570525765681</v>
      </c>
      <c r="G75" s="187">
        <f t="shared" si="9"/>
        <v>297.48</v>
      </c>
      <c r="H75" s="188">
        <v>70</v>
      </c>
      <c r="I75" s="150">
        <v>664.97</v>
      </c>
      <c r="J75" s="150">
        <v>367.49</v>
      </c>
    </row>
    <row r="76" spans="1:10" ht="18.75" customHeight="1">
      <c r="A76" s="137"/>
      <c r="B76" s="165">
        <v>11</v>
      </c>
      <c r="C76" s="158">
        <v>84.6324</v>
      </c>
      <c r="D76" s="158">
        <v>84.634</v>
      </c>
      <c r="E76" s="185">
        <f t="shared" si="7"/>
        <v>0.001599999999996271</v>
      </c>
      <c r="F76" s="186">
        <f t="shared" si="8"/>
        <v>5.653510476648426</v>
      </c>
      <c r="G76" s="187">
        <f t="shared" si="9"/>
        <v>283.01</v>
      </c>
      <c r="H76" s="188">
        <v>71</v>
      </c>
      <c r="I76" s="150">
        <v>779.29</v>
      </c>
      <c r="J76" s="150">
        <v>496.28</v>
      </c>
    </row>
    <row r="77" spans="1:10" ht="18.75" customHeight="1">
      <c r="A77" s="137"/>
      <c r="B77" s="165">
        <v>12</v>
      </c>
      <c r="C77" s="158">
        <v>86.3324</v>
      </c>
      <c r="D77" s="158">
        <v>86.3333</v>
      </c>
      <c r="E77" s="185">
        <f t="shared" si="7"/>
        <v>0.0008999999999872443</v>
      </c>
      <c r="F77" s="186">
        <f t="shared" si="8"/>
        <v>3.2062700391423027</v>
      </c>
      <c r="G77" s="187">
        <f t="shared" si="9"/>
        <v>280.7</v>
      </c>
      <c r="H77" s="188">
        <v>72</v>
      </c>
      <c r="I77" s="150">
        <v>790.49</v>
      </c>
      <c r="J77" s="150">
        <v>509.79</v>
      </c>
    </row>
    <row r="78" spans="1:10" ht="18.75" customHeight="1">
      <c r="A78" s="137">
        <v>21162</v>
      </c>
      <c r="B78" s="165">
        <v>13</v>
      </c>
      <c r="C78" s="158">
        <v>85.0917</v>
      </c>
      <c r="D78" s="158">
        <v>85.0945</v>
      </c>
      <c r="E78" s="185">
        <f t="shared" si="7"/>
        <v>0.0027999999999934744</v>
      </c>
      <c r="F78" s="186">
        <f t="shared" si="8"/>
        <v>9.472580263180335</v>
      </c>
      <c r="G78" s="187">
        <f t="shared" si="9"/>
        <v>295.5899999999999</v>
      </c>
      <c r="H78" s="188">
        <v>73</v>
      </c>
      <c r="I78" s="150">
        <v>848.53</v>
      </c>
      <c r="J78" s="150">
        <v>552.94</v>
      </c>
    </row>
    <row r="79" spans="1:10" ht="18.75" customHeight="1">
      <c r="A79" s="137"/>
      <c r="B79" s="165">
        <v>14</v>
      </c>
      <c r="C79" s="158">
        <v>87.627</v>
      </c>
      <c r="D79" s="158">
        <v>87.6295</v>
      </c>
      <c r="E79" s="185">
        <f t="shared" si="7"/>
        <v>0.0024999999999977263</v>
      </c>
      <c r="F79" s="186">
        <f t="shared" si="8"/>
        <v>8.21692686934339</v>
      </c>
      <c r="G79" s="187">
        <f t="shared" si="9"/>
        <v>304.25</v>
      </c>
      <c r="H79" s="188">
        <v>74</v>
      </c>
      <c r="I79" s="150">
        <v>801.85</v>
      </c>
      <c r="J79" s="150">
        <v>497.6</v>
      </c>
    </row>
    <row r="80" spans="1:10" ht="18.75" customHeight="1">
      <c r="A80" s="137"/>
      <c r="B80" s="165">
        <v>15</v>
      </c>
      <c r="C80" s="158">
        <v>88.0276</v>
      </c>
      <c r="D80" s="158">
        <v>88.0312</v>
      </c>
      <c r="E80" s="185">
        <f t="shared" si="7"/>
        <v>0.00359999999999161</v>
      </c>
      <c r="F80" s="186">
        <f t="shared" si="8"/>
        <v>11.138613861360177</v>
      </c>
      <c r="G80" s="187">
        <f t="shared" si="9"/>
        <v>323.20000000000005</v>
      </c>
      <c r="H80" s="188">
        <v>75</v>
      </c>
      <c r="I80" s="150">
        <v>855.98</v>
      </c>
      <c r="J80" s="150">
        <v>532.78</v>
      </c>
    </row>
    <row r="81" spans="1:10" ht="18.75" customHeight="1">
      <c r="A81" s="137">
        <v>21169</v>
      </c>
      <c r="B81" s="165">
        <v>16</v>
      </c>
      <c r="C81" s="158">
        <v>87.0369</v>
      </c>
      <c r="D81" s="158">
        <v>87.0371</v>
      </c>
      <c r="E81" s="185">
        <f t="shared" si="7"/>
        <v>0.00019999999999242846</v>
      </c>
      <c r="F81" s="186">
        <f t="shared" si="8"/>
        <v>0.6566850538233137</v>
      </c>
      <c r="G81" s="187">
        <f t="shared" si="9"/>
        <v>304.56000000000006</v>
      </c>
      <c r="H81" s="188">
        <v>76</v>
      </c>
      <c r="I81" s="150">
        <v>827.37</v>
      </c>
      <c r="J81" s="150">
        <v>522.81</v>
      </c>
    </row>
    <row r="82" spans="1:10" ht="18.75" customHeight="1">
      <c r="A82" s="137"/>
      <c r="B82" s="165">
        <v>17</v>
      </c>
      <c r="C82" s="158">
        <v>85.7916</v>
      </c>
      <c r="D82" s="158">
        <v>85.7935</v>
      </c>
      <c r="E82" s="185">
        <f t="shared" si="7"/>
        <v>0.0018999999999920192</v>
      </c>
      <c r="F82" s="186">
        <f t="shared" si="8"/>
        <v>7.260221627787617</v>
      </c>
      <c r="G82" s="187">
        <f t="shared" si="9"/>
        <v>261.7</v>
      </c>
      <c r="H82" s="188">
        <v>77</v>
      </c>
      <c r="I82" s="150">
        <v>627.75</v>
      </c>
      <c r="J82" s="150">
        <v>366.05</v>
      </c>
    </row>
    <row r="83" spans="1:10" ht="18.75" customHeight="1">
      <c r="A83" s="137"/>
      <c r="B83" s="165">
        <v>18</v>
      </c>
      <c r="C83" s="158">
        <v>86.3128</v>
      </c>
      <c r="D83" s="158">
        <v>86.3139</v>
      </c>
      <c r="E83" s="185">
        <f t="shared" si="7"/>
        <v>0.0011000000000080945</v>
      </c>
      <c r="F83" s="186">
        <f t="shared" si="8"/>
        <v>3.650725166798628</v>
      </c>
      <c r="G83" s="187">
        <f t="shared" si="9"/>
        <v>301.31</v>
      </c>
      <c r="H83" s="188">
        <v>78</v>
      </c>
      <c r="I83" s="150">
        <v>669.13</v>
      </c>
      <c r="J83" s="150">
        <v>367.82</v>
      </c>
    </row>
    <row r="84" spans="1:10" ht="18.75" customHeight="1">
      <c r="A84" s="137">
        <v>21197</v>
      </c>
      <c r="B84" s="165">
        <v>10</v>
      </c>
      <c r="C84" s="158">
        <v>85.074</v>
      </c>
      <c r="D84" s="158">
        <v>85.0868</v>
      </c>
      <c r="E84" s="185">
        <f t="shared" si="7"/>
        <v>0.01279999999999859</v>
      </c>
      <c r="F84" s="186">
        <f t="shared" si="8"/>
        <v>52.10241380713393</v>
      </c>
      <c r="G84" s="187">
        <f t="shared" si="9"/>
        <v>245.66999999999996</v>
      </c>
      <c r="H84" s="188">
        <v>79</v>
      </c>
      <c r="I84" s="150">
        <v>800.56</v>
      </c>
      <c r="J84" s="150">
        <v>554.89</v>
      </c>
    </row>
    <row r="85" spans="1:10" ht="18.75" customHeight="1">
      <c r="A85" s="137"/>
      <c r="B85" s="165">
        <v>11</v>
      </c>
      <c r="C85" s="158">
        <v>86.0804</v>
      </c>
      <c r="D85" s="158">
        <v>86.0906</v>
      </c>
      <c r="E85" s="185">
        <f t="shared" si="7"/>
        <v>0.010199999999997544</v>
      </c>
      <c r="F85" s="186">
        <f t="shared" si="8"/>
        <v>37.71631415470177</v>
      </c>
      <c r="G85" s="187">
        <f t="shared" si="9"/>
        <v>270.43999999999994</v>
      </c>
      <c r="H85" s="188">
        <v>80</v>
      </c>
      <c r="I85" s="150">
        <v>816.42</v>
      </c>
      <c r="J85" s="150">
        <v>545.98</v>
      </c>
    </row>
    <row r="86" spans="1:10" ht="18.75" customHeight="1">
      <c r="A86" s="137"/>
      <c r="B86" s="165">
        <v>12</v>
      </c>
      <c r="C86" s="158">
        <v>84.8232</v>
      </c>
      <c r="D86" s="158">
        <v>84.8361</v>
      </c>
      <c r="E86" s="185">
        <f t="shared" si="7"/>
        <v>0.01290000000000191</v>
      </c>
      <c r="F86" s="186">
        <f t="shared" si="8"/>
        <v>50.74744295830808</v>
      </c>
      <c r="G86" s="187">
        <f t="shared" si="9"/>
        <v>254.19999999999993</v>
      </c>
      <c r="H86" s="188">
        <v>81</v>
      </c>
      <c r="I86" s="150">
        <v>769.93</v>
      </c>
      <c r="J86" s="150">
        <v>515.73</v>
      </c>
    </row>
    <row r="87" spans="1:10" ht="18.75" customHeight="1">
      <c r="A87" s="137">
        <v>21204</v>
      </c>
      <c r="B87" s="165">
        <v>13</v>
      </c>
      <c r="C87" s="158">
        <v>86.7489</v>
      </c>
      <c r="D87" s="158">
        <v>86.7503</v>
      </c>
      <c r="E87" s="185">
        <f t="shared" si="7"/>
        <v>0.0013999999999896318</v>
      </c>
      <c r="F87" s="186">
        <f t="shared" si="8"/>
        <v>5.087394163994445</v>
      </c>
      <c r="G87" s="187">
        <f t="shared" si="9"/>
        <v>275.19000000000005</v>
      </c>
      <c r="H87" s="188">
        <v>82</v>
      </c>
      <c r="I87" s="150">
        <v>775.82</v>
      </c>
      <c r="J87" s="150">
        <v>500.63</v>
      </c>
    </row>
    <row r="88" spans="1:10" ht="18.75" customHeight="1">
      <c r="A88" s="137"/>
      <c r="B88" s="165">
        <v>14</v>
      </c>
      <c r="C88" s="158">
        <v>85.9289</v>
      </c>
      <c r="D88" s="158">
        <v>85.9341</v>
      </c>
      <c r="E88" s="185">
        <f t="shared" si="7"/>
        <v>0.005200000000002092</v>
      </c>
      <c r="F88" s="186">
        <f t="shared" si="8"/>
        <v>20.693222969485824</v>
      </c>
      <c r="G88" s="187">
        <f t="shared" si="9"/>
        <v>251.28999999999996</v>
      </c>
      <c r="H88" s="188">
        <v>83</v>
      </c>
      <c r="I88" s="150">
        <v>774.42</v>
      </c>
      <c r="J88" s="150">
        <v>523.13</v>
      </c>
    </row>
    <row r="89" spans="1:10" ht="18.75" customHeight="1">
      <c r="A89" s="137"/>
      <c r="B89" s="165">
        <v>15</v>
      </c>
      <c r="C89" s="158">
        <v>87.002</v>
      </c>
      <c r="D89" s="158">
        <v>87.0088</v>
      </c>
      <c r="E89" s="185">
        <f t="shared" si="7"/>
        <v>0.006799999999998363</v>
      </c>
      <c r="F89" s="186">
        <f t="shared" si="8"/>
        <v>22.511338431483967</v>
      </c>
      <c r="G89" s="187">
        <f t="shared" si="9"/>
        <v>302.07000000000005</v>
      </c>
      <c r="H89" s="188">
        <v>84</v>
      </c>
      <c r="I89" s="150">
        <v>657.09</v>
      </c>
      <c r="J89" s="150">
        <v>355.02</v>
      </c>
    </row>
    <row r="90" spans="1:10" ht="18.75" customHeight="1">
      <c r="A90" s="137">
        <v>21211</v>
      </c>
      <c r="B90" s="165">
        <v>16</v>
      </c>
      <c r="C90" s="158">
        <v>86.149</v>
      </c>
      <c r="D90" s="158">
        <v>86.1509</v>
      </c>
      <c r="E90" s="185">
        <f t="shared" si="7"/>
        <v>0.0018999999999920192</v>
      </c>
      <c r="F90" s="186">
        <f t="shared" si="8"/>
        <v>6.653592940159753</v>
      </c>
      <c r="G90" s="187">
        <f t="shared" si="9"/>
        <v>285.56</v>
      </c>
      <c r="H90" s="188">
        <v>85</v>
      </c>
      <c r="I90" s="150">
        <v>724.63</v>
      </c>
      <c r="J90" s="150">
        <v>439.07</v>
      </c>
    </row>
    <row r="91" spans="1:10" ht="18.75" customHeight="1">
      <c r="A91" s="137"/>
      <c r="B91" s="165">
        <v>17</v>
      </c>
      <c r="C91" s="158">
        <v>87.232</v>
      </c>
      <c r="D91" s="158">
        <v>87.2382</v>
      </c>
      <c r="E91" s="185">
        <f t="shared" si="7"/>
        <v>0.006200000000006867</v>
      </c>
      <c r="F91" s="186">
        <f t="shared" si="8"/>
        <v>21.870259973921012</v>
      </c>
      <c r="G91" s="187">
        <f t="shared" si="9"/>
        <v>283.48999999999995</v>
      </c>
      <c r="H91" s="188">
        <v>86</v>
      </c>
      <c r="I91" s="150">
        <v>643.29</v>
      </c>
      <c r="J91" s="150">
        <v>359.8</v>
      </c>
    </row>
    <row r="92" spans="1:10" ht="18.75" customHeight="1">
      <c r="A92" s="137"/>
      <c r="B92" s="165">
        <v>18</v>
      </c>
      <c r="C92" s="158">
        <v>85.1027</v>
      </c>
      <c r="D92" s="158">
        <v>85.1057</v>
      </c>
      <c r="E92" s="185">
        <f t="shared" si="7"/>
        <v>0.0030000000000001137</v>
      </c>
      <c r="F92" s="186">
        <f t="shared" si="8"/>
        <v>11.534912334666695</v>
      </c>
      <c r="G92" s="187">
        <f t="shared" si="9"/>
        <v>260.08</v>
      </c>
      <c r="H92" s="188">
        <v>87</v>
      </c>
      <c r="I92" s="150">
        <v>763.04</v>
      </c>
      <c r="J92" s="150">
        <v>502.96</v>
      </c>
    </row>
    <row r="93" spans="1:10" ht="18.75" customHeight="1">
      <c r="A93" s="137">
        <v>21219</v>
      </c>
      <c r="B93" s="165">
        <v>19</v>
      </c>
      <c r="C93" s="158">
        <v>88.968</v>
      </c>
      <c r="D93" s="158">
        <v>88.9743</v>
      </c>
      <c r="E93" s="185">
        <f t="shared" si="7"/>
        <v>0.0062999999999959755</v>
      </c>
      <c r="F93" s="186">
        <f t="shared" si="8"/>
        <v>26.485054861882443</v>
      </c>
      <c r="G93" s="187">
        <f t="shared" si="9"/>
        <v>237.86999999999995</v>
      </c>
      <c r="H93" s="188">
        <v>88</v>
      </c>
      <c r="I93" s="150">
        <v>669.29</v>
      </c>
      <c r="J93" s="150">
        <v>431.42</v>
      </c>
    </row>
    <row r="94" spans="1:10" ht="18.75" customHeight="1">
      <c r="A94" s="137"/>
      <c r="B94" s="165">
        <v>20</v>
      </c>
      <c r="C94" s="158">
        <v>84.6324</v>
      </c>
      <c r="D94" s="158">
        <v>84.6376</v>
      </c>
      <c r="E94" s="185">
        <f t="shared" si="7"/>
        <v>0.005200000000002092</v>
      </c>
      <c r="F94" s="186">
        <f t="shared" si="8"/>
        <v>18.721872187226257</v>
      </c>
      <c r="G94" s="187">
        <f t="shared" si="9"/>
        <v>277.74999999999994</v>
      </c>
      <c r="H94" s="188">
        <v>89</v>
      </c>
      <c r="I94" s="150">
        <v>645.04</v>
      </c>
      <c r="J94" s="150">
        <v>367.29</v>
      </c>
    </row>
    <row r="95" spans="1:10" ht="18.75" customHeight="1">
      <c r="A95" s="137"/>
      <c r="B95" s="165">
        <v>21</v>
      </c>
      <c r="C95" s="158">
        <v>86.3467</v>
      </c>
      <c r="D95" s="158">
        <v>86.3504</v>
      </c>
      <c r="E95" s="185">
        <f t="shared" si="7"/>
        <v>0.0036999999999949296</v>
      </c>
      <c r="F95" s="186">
        <f t="shared" si="8"/>
        <v>13.419410996644894</v>
      </c>
      <c r="G95" s="187">
        <f t="shared" si="9"/>
        <v>275.71999999999997</v>
      </c>
      <c r="H95" s="188">
        <v>90</v>
      </c>
      <c r="I95" s="150">
        <v>754.77</v>
      </c>
      <c r="J95" s="150">
        <v>479.05</v>
      </c>
    </row>
    <row r="96" spans="1:10" ht="18.75" customHeight="1">
      <c r="A96" s="137">
        <v>21225</v>
      </c>
      <c r="B96" s="165">
        <v>22</v>
      </c>
      <c r="C96" s="158">
        <v>85.0941</v>
      </c>
      <c r="D96" s="158">
        <v>85.0958</v>
      </c>
      <c r="E96" s="185">
        <f t="shared" si="7"/>
        <v>0.0016999999999995907</v>
      </c>
      <c r="F96" s="186">
        <f t="shared" si="8"/>
        <v>6.873685912985567</v>
      </c>
      <c r="G96" s="187">
        <f t="shared" si="9"/>
        <v>247.32000000000005</v>
      </c>
      <c r="H96" s="188">
        <v>91</v>
      </c>
      <c r="I96" s="150">
        <v>627.7</v>
      </c>
      <c r="J96" s="150">
        <v>380.38</v>
      </c>
    </row>
    <row r="97" spans="1:10" ht="18.75" customHeight="1">
      <c r="A97" s="137"/>
      <c r="B97" s="165">
        <v>23</v>
      </c>
      <c r="C97" s="158">
        <v>87.6975</v>
      </c>
      <c r="D97" s="158">
        <v>87.7006</v>
      </c>
      <c r="E97" s="185">
        <f t="shared" si="7"/>
        <v>0.0030999999999892225</v>
      </c>
      <c r="F97" s="186">
        <f t="shared" si="8"/>
        <v>10.240824551515384</v>
      </c>
      <c r="G97" s="187">
        <f t="shared" si="9"/>
        <v>302.71000000000004</v>
      </c>
      <c r="H97" s="188">
        <v>92</v>
      </c>
      <c r="I97" s="150">
        <v>668.59</v>
      </c>
      <c r="J97" s="150">
        <v>365.88</v>
      </c>
    </row>
    <row r="98" spans="1:10" ht="18.75" customHeight="1">
      <c r="A98" s="137"/>
      <c r="B98" s="165">
        <v>24</v>
      </c>
      <c r="C98" s="158">
        <v>88.0704</v>
      </c>
      <c r="D98" s="158">
        <v>88.0734</v>
      </c>
      <c r="E98" s="185">
        <f t="shared" si="7"/>
        <v>0.0030000000000001137</v>
      </c>
      <c r="F98" s="186">
        <f t="shared" si="8"/>
        <v>11.787356096028109</v>
      </c>
      <c r="G98" s="187">
        <f t="shared" si="9"/>
        <v>254.51</v>
      </c>
      <c r="H98" s="188">
        <v>93</v>
      </c>
      <c r="I98" s="150">
        <v>811.1</v>
      </c>
      <c r="J98" s="150">
        <v>556.59</v>
      </c>
    </row>
    <row r="99" spans="1:10" ht="18.75" customHeight="1">
      <c r="A99" s="137">
        <v>21232</v>
      </c>
      <c r="B99" s="165">
        <v>25</v>
      </c>
      <c r="C99" s="158">
        <v>87.0576</v>
      </c>
      <c r="D99" s="158">
        <v>87.064</v>
      </c>
      <c r="E99" s="185">
        <f t="shared" si="7"/>
        <v>0.006399999999999295</v>
      </c>
      <c r="F99" s="186">
        <f t="shared" si="8"/>
        <v>21.34827712732011</v>
      </c>
      <c r="G99" s="187">
        <f t="shared" si="9"/>
        <v>299.78999999999996</v>
      </c>
      <c r="H99" s="188">
        <v>94</v>
      </c>
      <c r="I99" s="150">
        <v>816.14</v>
      </c>
      <c r="J99" s="150">
        <v>516.35</v>
      </c>
    </row>
    <row r="100" spans="1:10" ht="18.75" customHeight="1">
      <c r="A100" s="137"/>
      <c r="B100" s="165">
        <v>26</v>
      </c>
      <c r="C100" s="158">
        <v>85.8141</v>
      </c>
      <c r="D100" s="158">
        <v>85.8192</v>
      </c>
      <c r="E100" s="185">
        <f t="shared" si="7"/>
        <v>0.005099999999998772</v>
      </c>
      <c r="F100" s="186">
        <f t="shared" si="8"/>
        <v>17.40673743130746</v>
      </c>
      <c r="G100" s="187">
        <f t="shared" si="9"/>
        <v>292.99</v>
      </c>
      <c r="H100" s="188">
        <v>95</v>
      </c>
      <c r="I100" s="150">
        <v>654.96</v>
      </c>
      <c r="J100" s="150">
        <v>361.97</v>
      </c>
    </row>
    <row r="101" spans="1:10" ht="18.75" customHeight="1">
      <c r="A101" s="137"/>
      <c r="B101" s="165">
        <v>27</v>
      </c>
      <c r="C101" s="158">
        <v>86.3084</v>
      </c>
      <c r="D101" s="158">
        <v>86.3132</v>
      </c>
      <c r="E101" s="185">
        <f t="shared" si="7"/>
        <v>0.004799999999988813</v>
      </c>
      <c r="F101" s="186">
        <f t="shared" si="8"/>
        <v>18.20181259712872</v>
      </c>
      <c r="G101" s="187">
        <f t="shared" si="9"/>
        <v>263.7099999999999</v>
      </c>
      <c r="H101" s="188">
        <v>96</v>
      </c>
      <c r="I101" s="150">
        <v>789.42</v>
      </c>
      <c r="J101" s="150">
        <v>525.71</v>
      </c>
    </row>
    <row r="102" spans="1:10" ht="18.75" customHeight="1">
      <c r="A102" s="137">
        <v>21249</v>
      </c>
      <c r="B102" s="165">
        <v>19</v>
      </c>
      <c r="C102" s="158">
        <v>88.973</v>
      </c>
      <c r="D102" s="158">
        <v>88.9756</v>
      </c>
      <c r="E102" s="185">
        <f t="shared" si="7"/>
        <v>0.002600000000001046</v>
      </c>
      <c r="F102" s="186">
        <f t="shared" si="8"/>
        <v>9.272798601951019</v>
      </c>
      <c r="G102" s="187">
        <f t="shared" si="9"/>
        <v>280.39</v>
      </c>
      <c r="H102" s="188">
        <v>97</v>
      </c>
      <c r="I102" s="150">
        <v>810.24</v>
      </c>
      <c r="J102" s="150">
        <v>529.85</v>
      </c>
    </row>
    <row r="103" spans="1:10" ht="18.75" customHeight="1">
      <c r="A103" s="137"/>
      <c r="B103" s="165">
        <v>20</v>
      </c>
      <c r="C103" s="158">
        <v>84.6532</v>
      </c>
      <c r="D103" s="158">
        <v>84.6614</v>
      </c>
      <c r="E103" s="185">
        <f t="shared" si="7"/>
        <v>0.008200000000002206</v>
      </c>
      <c r="F103" s="186">
        <f t="shared" si="8"/>
        <v>29.975142564710502</v>
      </c>
      <c r="G103" s="187">
        <f t="shared" si="9"/>
        <v>273.56</v>
      </c>
      <c r="H103" s="188">
        <v>98</v>
      </c>
      <c r="I103" s="150">
        <v>695.51</v>
      </c>
      <c r="J103" s="150">
        <v>421.95</v>
      </c>
    </row>
    <row r="104" spans="1:10" ht="18" customHeight="1">
      <c r="A104" s="137"/>
      <c r="B104" s="165">
        <v>21</v>
      </c>
      <c r="C104" s="158">
        <v>86.33</v>
      </c>
      <c r="D104" s="158">
        <v>86.3372</v>
      </c>
      <c r="E104" s="185">
        <f t="shared" si="7"/>
        <v>0.007199999999997431</v>
      </c>
      <c r="F104" s="186">
        <f t="shared" si="8"/>
        <v>25.57090599139621</v>
      </c>
      <c r="G104" s="187">
        <f t="shared" si="9"/>
        <v>281.57</v>
      </c>
      <c r="H104" s="188">
        <v>99</v>
      </c>
      <c r="I104" s="150">
        <v>656.5</v>
      </c>
      <c r="J104" s="150">
        <v>374.93</v>
      </c>
    </row>
    <row r="105" spans="1:10" ht="18.75" customHeight="1">
      <c r="A105" s="137">
        <v>21253</v>
      </c>
      <c r="B105" s="165">
        <v>22</v>
      </c>
      <c r="C105" s="158">
        <v>85.106</v>
      </c>
      <c r="D105" s="158">
        <v>85.1145</v>
      </c>
      <c r="E105" s="185">
        <f t="shared" si="7"/>
        <v>0.008500000000012164</v>
      </c>
      <c r="F105" s="186">
        <f t="shared" si="8"/>
        <v>31.34333861872549</v>
      </c>
      <c r="G105" s="187">
        <f t="shared" si="9"/>
        <v>271.19</v>
      </c>
      <c r="H105" s="188">
        <v>100</v>
      </c>
      <c r="I105" s="150">
        <v>639.15</v>
      </c>
      <c r="J105" s="150">
        <v>367.96</v>
      </c>
    </row>
    <row r="106" spans="1:10" ht="23.25">
      <c r="A106" s="137"/>
      <c r="B106" s="165">
        <v>23</v>
      </c>
      <c r="C106" s="158">
        <v>87.6741</v>
      </c>
      <c r="D106" s="158">
        <v>87.6827</v>
      </c>
      <c r="E106" s="185">
        <f t="shared" si="7"/>
        <v>0.008600000000001273</v>
      </c>
      <c r="F106" s="186">
        <f t="shared" si="8"/>
        <v>32.042922612620714</v>
      </c>
      <c r="G106" s="187">
        <f t="shared" si="9"/>
        <v>268.39</v>
      </c>
      <c r="H106" s="188">
        <v>101</v>
      </c>
      <c r="I106" s="150">
        <v>819.62</v>
      </c>
      <c r="J106" s="150">
        <v>551.23</v>
      </c>
    </row>
    <row r="107" spans="1:10" ht="23.25">
      <c r="A107" s="137"/>
      <c r="B107" s="165">
        <v>24</v>
      </c>
      <c r="C107" s="158">
        <v>88.053</v>
      </c>
      <c r="D107" s="158">
        <v>88.0592</v>
      </c>
      <c r="E107" s="185">
        <f t="shared" si="7"/>
        <v>0.006200000000006867</v>
      </c>
      <c r="F107" s="186">
        <f t="shared" si="8"/>
        <v>25.965323728984274</v>
      </c>
      <c r="G107" s="187">
        <f t="shared" si="9"/>
        <v>238.7800000000001</v>
      </c>
      <c r="H107" s="188">
        <v>102</v>
      </c>
      <c r="I107" s="150">
        <v>812.45</v>
      </c>
      <c r="J107" s="150">
        <v>573.67</v>
      </c>
    </row>
    <row r="108" spans="1:10" ht="23.25">
      <c r="A108" s="137">
        <v>21267</v>
      </c>
      <c r="B108" s="165">
        <v>25</v>
      </c>
      <c r="C108" s="158">
        <v>87.0578</v>
      </c>
      <c r="D108" s="158">
        <v>87.0598</v>
      </c>
      <c r="E108" s="185">
        <f t="shared" si="7"/>
        <v>0.001999999999995339</v>
      </c>
      <c r="F108" s="186">
        <f t="shared" si="8"/>
        <v>6.494982625906339</v>
      </c>
      <c r="G108" s="187">
        <f t="shared" si="9"/>
        <v>307.93</v>
      </c>
      <c r="H108" s="188">
        <v>103</v>
      </c>
      <c r="I108" s="150">
        <v>664.09</v>
      </c>
      <c r="J108" s="150">
        <v>356.16</v>
      </c>
    </row>
    <row r="109" spans="1:10" ht="23.25">
      <c r="A109" s="137"/>
      <c r="B109" s="165">
        <v>26</v>
      </c>
      <c r="C109" s="158">
        <v>85.7694</v>
      </c>
      <c r="D109" s="158">
        <v>85.774</v>
      </c>
      <c r="E109" s="185">
        <f t="shared" si="7"/>
        <v>0.004599999999996385</v>
      </c>
      <c r="F109" s="186">
        <f t="shared" si="8"/>
        <v>17.82185889735533</v>
      </c>
      <c r="G109" s="187">
        <f t="shared" si="9"/>
        <v>258.11</v>
      </c>
      <c r="H109" s="188">
        <v>104</v>
      </c>
      <c r="I109" s="150">
        <v>787.89</v>
      </c>
      <c r="J109" s="150">
        <v>529.78</v>
      </c>
    </row>
    <row r="110" spans="1:10" ht="23.25">
      <c r="A110" s="189"/>
      <c r="B110" s="165">
        <v>27</v>
      </c>
      <c r="C110" s="190">
        <v>86.2917</v>
      </c>
      <c r="D110" s="190">
        <v>86.299</v>
      </c>
      <c r="E110" s="191">
        <f t="shared" si="7"/>
        <v>0.00730000000000075</v>
      </c>
      <c r="F110" s="192">
        <f t="shared" si="8"/>
        <v>27.364396296437945</v>
      </c>
      <c r="G110" s="193">
        <f t="shared" si="9"/>
        <v>266.77</v>
      </c>
      <c r="H110" s="194">
        <v>105</v>
      </c>
      <c r="I110" s="195">
        <v>801.27</v>
      </c>
      <c r="J110" s="195">
        <v>534.5</v>
      </c>
    </row>
    <row r="111" spans="1:10" ht="23.25">
      <c r="A111" s="196">
        <v>21277</v>
      </c>
      <c r="B111" s="188">
        <v>7</v>
      </c>
      <c r="C111" s="197">
        <v>86.4572</v>
      </c>
      <c r="D111" s="197">
        <v>86.4646</v>
      </c>
      <c r="E111" s="198">
        <f t="shared" si="7"/>
        <v>0.00740000000000407</v>
      </c>
      <c r="F111" s="199">
        <f t="shared" si="8"/>
        <v>26.404053379019732</v>
      </c>
      <c r="G111" s="200">
        <f t="shared" si="9"/>
        <v>280.26</v>
      </c>
      <c r="H111" s="201">
        <v>1</v>
      </c>
      <c r="I111" s="202">
        <v>803.09</v>
      </c>
      <c r="J111" s="202">
        <v>522.83</v>
      </c>
    </row>
    <row r="112" spans="1:10" ht="23.25">
      <c r="A112" s="137"/>
      <c r="B112" s="188">
        <v>8</v>
      </c>
      <c r="C112" s="158">
        <v>84.8138</v>
      </c>
      <c r="D112" s="158">
        <v>84.8219</v>
      </c>
      <c r="E112" s="185">
        <f t="shared" si="7"/>
        <v>0.008099999999998886</v>
      </c>
      <c r="F112" s="186">
        <f t="shared" si="8"/>
        <v>29.880478087645287</v>
      </c>
      <c r="G112" s="187">
        <f t="shared" si="9"/>
        <v>271.08000000000004</v>
      </c>
      <c r="H112" s="188">
        <v>2</v>
      </c>
      <c r="I112" s="150">
        <v>636.96</v>
      </c>
      <c r="J112" s="150">
        <v>365.88</v>
      </c>
    </row>
    <row r="113" spans="1:10" ht="23.25">
      <c r="A113" s="137"/>
      <c r="B113" s="188">
        <v>9</v>
      </c>
      <c r="C113" s="158">
        <v>87.6734</v>
      </c>
      <c r="D113" s="158">
        <v>87.68</v>
      </c>
      <c r="E113" s="185">
        <f t="shared" si="7"/>
        <v>0.0066000000000059345</v>
      </c>
      <c r="F113" s="186">
        <f t="shared" si="8"/>
        <v>26.969597907837258</v>
      </c>
      <c r="G113" s="187">
        <f t="shared" si="9"/>
        <v>244.72000000000003</v>
      </c>
      <c r="H113" s="201">
        <v>3</v>
      </c>
      <c r="I113" s="150">
        <v>792.83</v>
      </c>
      <c r="J113" s="150">
        <v>548.11</v>
      </c>
    </row>
    <row r="114" spans="1:10" ht="23.25">
      <c r="A114" s="137">
        <v>21304</v>
      </c>
      <c r="B114" s="188">
        <v>10</v>
      </c>
      <c r="C114" s="158">
        <v>85.1021</v>
      </c>
      <c r="D114" s="158">
        <v>85.2264</v>
      </c>
      <c r="E114" s="185">
        <f t="shared" si="7"/>
        <v>0.12430000000000518</v>
      </c>
      <c r="F114" s="186">
        <f t="shared" si="8"/>
        <v>424.92821003693814</v>
      </c>
      <c r="G114" s="187">
        <f t="shared" si="9"/>
        <v>292.5200000000001</v>
      </c>
      <c r="H114" s="188">
        <v>4</v>
      </c>
      <c r="I114" s="150">
        <v>808.95</v>
      </c>
      <c r="J114" s="150">
        <v>516.43</v>
      </c>
    </row>
    <row r="115" spans="1:10" ht="23.25">
      <c r="A115" s="137"/>
      <c r="B115" s="188">
        <v>11</v>
      </c>
      <c r="C115" s="158">
        <v>86.0946</v>
      </c>
      <c r="D115" s="158">
        <v>86.2022</v>
      </c>
      <c r="E115" s="185">
        <f t="shared" si="7"/>
        <v>0.10760000000000502</v>
      </c>
      <c r="F115" s="186">
        <f t="shared" si="8"/>
        <v>441.83468155876085</v>
      </c>
      <c r="G115" s="187">
        <f t="shared" si="9"/>
        <v>243.52999999999997</v>
      </c>
      <c r="H115" s="201">
        <v>5</v>
      </c>
      <c r="I115" s="150">
        <v>760.92</v>
      </c>
      <c r="J115" s="150">
        <v>517.39</v>
      </c>
    </row>
    <row r="116" spans="1:10" ht="23.25">
      <c r="A116" s="137"/>
      <c r="B116" s="188">
        <v>12</v>
      </c>
      <c r="C116" s="158">
        <v>84.8619</v>
      </c>
      <c r="D116" s="158">
        <v>84.983</v>
      </c>
      <c r="E116" s="185">
        <f t="shared" si="7"/>
        <v>0.12109999999999843</v>
      </c>
      <c r="F116" s="186">
        <f t="shared" si="8"/>
        <v>399.973577302898</v>
      </c>
      <c r="G116" s="187">
        <f t="shared" si="9"/>
        <v>302.77000000000004</v>
      </c>
      <c r="H116" s="188">
        <v>6</v>
      </c>
      <c r="I116" s="150">
        <v>585.35</v>
      </c>
      <c r="J116" s="150">
        <v>282.58</v>
      </c>
    </row>
    <row r="117" spans="1:10" ht="23.25">
      <c r="A117" s="137">
        <v>21311</v>
      </c>
      <c r="B117" s="165">
        <v>19</v>
      </c>
      <c r="C117" s="158">
        <v>88.9511</v>
      </c>
      <c r="D117" s="158">
        <v>89</v>
      </c>
      <c r="E117" s="185">
        <f t="shared" si="7"/>
        <v>0.048900000000003274</v>
      </c>
      <c r="F117" s="186">
        <f t="shared" si="8"/>
        <v>148.69549352308968</v>
      </c>
      <c r="G117" s="187">
        <f t="shared" si="9"/>
        <v>328.86</v>
      </c>
      <c r="H117" s="201">
        <v>7</v>
      </c>
      <c r="I117" s="150">
        <v>695.73</v>
      </c>
      <c r="J117" s="150">
        <v>366.87</v>
      </c>
    </row>
    <row r="118" spans="1:10" ht="23.25">
      <c r="A118" s="137"/>
      <c r="B118" s="165">
        <v>20</v>
      </c>
      <c r="C118" s="158">
        <v>84.6299</v>
      </c>
      <c r="D118" s="158">
        <v>84.6671</v>
      </c>
      <c r="E118" s="185">
        <f t="shared" si="7"/>
        <v>0.03719999999999857</v>
      </c>
      <c r="F118" s="186">
        <f t="shared" si="8"/>
        <v>129.44533370449778</v>
      </c>
      <c r="G118" s="187">
        <f t="shared" si="9"/>
        <v>287.37999999999994</v>
      </c>
      <c r="H118" s="188">
        <v>8</v>
      </c>
      <c r="I118" s="150">
        <v>647.67</v>
      </c>
      <c r="J118" s="150">
        <v>360.29</v>
      </c>
    </row>
    <row r="119" spans="1:10" ht="23.25">
      <c r="A119" s="137"/>
      <c r="B119" s="165">
        <v>21</v>
      </c>
      <c r="C119" s="158">
        <v>86.3086</v>
      </c>
      <c r="D119" s="158">
        <v>86.3435</v>
      </c>
      <c r="E119" s="185">
        <f t="shared" si="7"/>
        <v>0.03490000000000748</v>
      </c>
      <c r="F119" s="186">
        <f t="shared" si="8"/>
        <v>124.83903276580156</v>
      </c>
      <c r="G119" s="187">
        <f t="shared" si="9"/>
        <v>279.55999999999995</v>
      </c>
      <c r="H119" s="201">
        <v>9</v>
      </c>
      <c r="I119" s="150">
        <v>684.42</v>
      </c>
      <c r="J119" s="150">
        <v>404.86</v>
      </c>
    </row>
    <row r="120" spans="1:10" ht="23.25">
      <c r="A120" s="137">
        <v>21316</v>
      </c>
      <c r="B120" s="165">
        <v>22</v>
      </c>
      <c r="C120" s="158">
        <v>85.1189</v>
      </c>
      <c r="D120" s="158">
        <v>85.1192</v>
      </c>
      <c r="E120" s="185">
        <f t="shared" si="7"/>
        <v>0.00030000000000995897</v>
      </c>
      <c r="F120" s="186">
        <f t="shared" si="8"/>
        <v>1.1144130758170838</v>
      </c>
      <c r="G120" s="187">
        <f t="shared" si="9"/>
        <v>269.2</v>
      </c>
      <c r="H120" s="188">
        <v>10</v>
      </c>
      <c r="I120" s="150">
        <v>653.63</v>
      </c>
      <c r="J120" s="150">
        <v>384.43</v>
      </c>
    </row>
    <row r="121" spans="1:10" ht="23.25">
      <c r="A121" s="137"/>
      <c r="B121" s="165">
        <v>23</v>
      </c>
      <c r="C121" s="158">
        <v>87.6683</v>
      </c>
      <c r="D121" s="158">
        <v>87.6685</v>
      </c>
      <c r="E121" s="185">
        <f t="shared" si="7"/>
        <v>0.00019999999999242846</v>
      </c>
      <c r="F121" s="186">
        <f t="shared" si="8"/>
        <v>0.7401102764031693</v>
      </c>
      <c r="G121" s="187">
        <f t="shared" si="9"/>
        <v>270.23</v>
      </c>
      <c r="H121" s="201">
        <v>11</v>
      </c>
      <c r="I121" s="150">
        <v>785.26</v>
      </c>
      <c r="J121" s="150">
        <v>515.03</v>
      </c>
    </row>
    <row r="122" spans="1:10" ht="23.25">
      <c r="A122" s="137"/>
      <c r="B122" s="165">
        <v>24</v>
      </c>
      <c r="C122" s="158">
        <v>88.0243</v>
      </c>
      <c r="D122" s="158">
        <v>88.025</v>
      </c>
      <c r="E122" s="185">
        <f t="shared" si="7"/>
        <v>0.0007000000000090267</v>
      </c>
      <c r="F122" s="186">
        <f t="shared" si="8"/>
        <v>2.6581605529316725</v>
      </c>
      <c r="G122" s="187">
        <f t="shared" si="9"/>
        <v>263.34000000000003</v>
      </c>
      <c r="H122" s="188">
        <v>12</v>
      </c>
      <c r="I122" s="150">
        <v>814.65</v>
      </c>
      <c r="J122" s="150">
        <v>551.31</v>
      </c>
    </row>
    <row r="123" spans="1:10" ht="23.25">
      <c r="A123" s="137">
        <v>21330</v>
      </c>
      <c r="B123" s="165">
        <v>25</v>
      </c>
      <c r="C123" s="158">
        <v>87.063</v>
      </c>
      <c r="D123" s="158">
        <v>87.0764</v>
      </c>
      <c r="E123" s="185">
        <f t="shared" si="7"/>
        <v>0.013400000000004297</v>
      </c>
      <c r="F123" s="186">
        <f t="shared" si="8"/>
        <v>55.2873705491781</v>
      </c>
      <c r="G123" s="187">
        <f t="shared" si="9"/>
        <v>242.37</v>
      </c>
      <c r="H123" s="201">
        <v>13</v>
      </c>
      <c r="I123" s="150">
        <v>772.23</v>
      </c>
      <c r="J123" s="150">
        <v>529.86</v>
      </c>
    </row>
    <row r="124" spans="1:10" ht="23.25">
      <c r="A124" s="137"/>
      <c r="B124" s="165">
        <v>26</v>
      </c>
      <c r="C124" s="158">
        <v>85.8125</v>
      </c>
      <c r="D124" s="158">
        <v>85.8227</v>
      </c>
      <c r="E124" s="185">
        <f t="shared" si="7"/>
        <v>0.010199999999997544</v>
      </c>
      <c r="F124" s="186">
        <f t="shared" si="8"/>
        <v>39.27003927002982</v>
      </c>
      <c r="G124" s="187">
        <f t="shared" si="9"/>
        <v>259.73999999999995</v>
      </c>
      <c r="H124" s="188">
        <v>14</v>
      </c>
      <c r="I124" s="150">
        <v>679.53</v>
      </c>
      <c r="J124" s="150">
        <v>419.79</v>
      </c>
    </row>
    <row r="125" spans="1:10" ht="23.25">
      <c r="A125" s="137"/>
      <c r="B125" s="165">
        <v>27</v>
      </c>
      <c r="C125" s="158">
        <v>86.3327</v>
      </c>
      <c r="D125" s="158">
        <v>86.3441</v>
      </c>
      <c r="E125" s="185">
        <f t="shared" si="7"/>
        <v>0.011399999999994748</v>
      </c>
      <c r="F125" s="186">
        <f t="shared" si="8"/>
        <v>45.99370612440388</v>
      </c>
      <c r="G125" s="187">
        <f t="shared" si="9"/>
        <v>247.86</v>
      </c>
      <c r="H125" s="201">
        <v>15</v>
      </c>
      <c r="I125" s="150">
        <v>821.57</v>
      </c>
      <c r="J125" s="150">
        <v>573.71</v>
      </c>
    </row>
    <row r="126" spans="1:10" ht="23.25">
      <c r="A126" s="137">
        <v>21338</v>
      </c>
      <c r="B126" s="142" t="s">
        <v>149</v>
      </c>
      <c r="C126" s="158">
        <v>85.073</v>
      </c>
      <c r="D126" s="158">
        <v>85.0879</v>
      </c>
      <c r="E126" s="185">
        <f t="shared" si="7"/>
        <v>0.01490000000001146</v>
      </c>
      <c r="F126" s="186">
        <f t="shared" si="8"/>
        <v>47.853036580311084</v>
      </c>
      <c r="G126" s="187">
        <f t="shared" si="9"/>
        <v>311.36999999999995</v>
      </c>
      <c r="H126" s="188">
        <v>16</v>
      </c>
      <c r="I126" s="150">
        <v>733.43</v>
      </c>
      <c r="J126" s="150">
        <v>422.06</v>
      </c>
    </row>
    <row r="127" spans="1:10" ht="23.25">
      <c r="A127" s="137"/>
      <c r="B127" s="142" t="s">
        <v>150</v>
      </c>
      <c r="C127" s="158">
        <v>86.1203</v>
      </c>
      <c r="D127" s="158">
        <v>86.133</v>
      </c>
      <c r="E127" s="185">
        <f t="shared" si="7"/>
        <v>0.01269999999999527</v>
      </c>
      <c r="F127" s="186">
        <f t="shared" si="8"/>
        <v>40.15175466327939</v>
      </c>
      <c r="G127" s="187">
        <f t="shared" si="9"/>
        <v>316.29999999999995</v>
      </c>
      <c r="H127" s="201">
        <v>17</v>
      </c>
      <c r="I127" s="150">
        <v>669.92</v>
      </c>
      <c r="J127" s="150">
        <v>353.62</v>
      </c>
    </row>
    <row r="128" spans="1:10" ht="23.25">
      <c r="A128" s="137"/>
      <c r="B128" s="142" t="s">
        <v>151</v>
      </c>
      <c r="C128" s="158">
        <v>84.8335</v>
      </c>
      <c r="D128" s="158">
        <v>84.8464</v>
      </c>
      <c r="E128" s="185">
        <f t="shared" si="7"/>
        <v>0.01290000000000191</v>
      </c>
      <c r="F128" s="186">
        <f t="shared" si="8"/>
        <v>42.063388548330224</v>
      </c>
      <c r="G128" s="187">
        <f t="shared" si="9"/>
        <v>306.67999999999995</v>
      </c>
      <c r="H128" s="188">
        <v>18</v>
      </c>
      <c r="I128" s="150">
        <v>674.8</v>
      </c>
      <c r="J128" s="150">
        <v>368.12</v>
      </c>
    </row>
    <row r="129" spans="1:10" ht="23.25">
      <c r="A129" s="137">
        <v>21344</v>
      </c>
      <c r="B129" s="142" t="s">
        <v>152</v>
      </c>
      <c r="C129" s="158">
        <v>86.7333</v>
      </c>
      <c r="D129" s="158">
        <v>86.8387</v>
      </c>
      <c r="E129" s="185">
        <f t="shared" si="7"/>
        <v>0.10540000000000305</v>
      </c>
      <c r="F129" s="186">
        <f t="shared" si="8"/>
        <v>350.43388635835703</v>
      </c>
      <c r="G129" s="187">
        <f t="shared" si="9"/>
        <v>300.77</v>
      </c>
      <c r="H129" s="201">
        <v>19</v>
      </c>
      <c r="I129" s="150">
        <v>667.12</v>
      </c>
      <c r="J129" s="150">
        <v>366.35</v>
      </c>
    </row>
    <row r="130" spans="1:10" ht="23.25">
      <c r="A130" s="137"/>
      <c r="B130" s="142" t="s">
        <v>153</v>
      </c>
      <c r="C130" s="158">
        <v>85.9668</v>
      </c>
      <c r="D130" s="158">
        <v>86.074</v>
      </c>
      <c r="E130" s="185">
        <f t="shared" si="7"/>
        <v>0.10719999999999175</v>
      </c>
      <c r="F130" s="186">
        <f t="shared" si="8"/>
        <v>425.1100448110075</v>
      </c>
      <c r="G130" s="187">
        <f t="shared" si="9"/>
        <v>252.16999999999996</v>
      </c>
      <c r="H130" s="188">
        <v>20</v>
      </c>
      <c r="I130" s="150">
        <v>778.24</v>
      </c>
      <c r="J130" s="150">
        <v>526.07</v>
      </c>
    </row>
    <row r="131" spans="1:10" ht="23.25">
      <c r="A131" s="137"/>
      <c r="B131" s="142" t="s">
        <v>154</v>
      </c>
      <c r="C131" s="158">
        <v>87.039</v>
      </c>
      <c r="D131" s="158">
        <v>87.1381</v>
      </c>
      <c r="E131" s="185">
        <f t="shared" si="7"/>
        <v>0.09909999999999286</v>
      </c>
      <c r="F131" s="186">
        <f t="shared" si="8"/>
        <v>378.359804520437</v>
      </c>
      <c r="G131" s="187">
        <f t="shared" si="9"/>
        <v>261.91999999999996</v>
      </c>
      <c r="H131" s="201">
        <v>21</v>
      </c>
      <c r="I131" s="150">
        <v>815.15</v>
      </c>
      <c r="J131" s="150">
        <v>553.23</v>
      </c>
    </row>
    <row r="132" spans="1:10" ht="23.25">
      <c r="A132" s="137">
        <v>21358</v>
      </c>
      <c r="B132" s="142" t="s">
        <v>155</v>
      </c>
      <c r="C132" s="158">
        <v>86.1447</v>
      </c>
      <c r="D132" s="158">
        <v>86.1879</v>
      </c>
      <c r="E132" s="185">
        <f aca="true" t="shared" si="10" ref="E132:E195">D132-C132</f>
        <v>0.043199999999998795</v>
      </c>
      <c r="F132" s="186">
        <f aca="true" t="shared" si="11" ref="F132:F195">((10^6)*E132/G132)</f>
        <v>146.8638449770484</v>
      </c>
      <c r="G132" s="187">
        <f aca="true" t="shared" si="12" ref="G132:G195">I132-J132</f>
        <v>294.15000000000003</v>
      </c>
      <c r="H132" s="188">
        <v>22</v>
      </c>
      <c r="I132" s="150">
        <v>661.72</v>
      </c>
      <c r="J132" s="150">
        <v>367.57</v>
      </c>
    </row>
    <row r="133" spans="1:10" ht="23.25">
      <c r="A133" s="137"/>
      <c r="B133" s="142" t="s">
        <v>156</v>
      </c>
      <c r="C133" s="158">
        <v>87.2554</v>
      </c>
      <c r="D133" s="158">
        <v>87.2966</v>
      </c>
      <c r="E133" s="185">
        <f t="shared" si="10"/>
        <v>0.041200000000003456</v>
      </c>
      <c r="F133" s="186">
        <f t="shared" si="11"/>
        <v>145.20847284391306</v>
      </c>
      <c r="G133" s="187">
        <f t="shared" si="12"/>
        <v>283.73</v>
      </c>
      <c r="H133" s="201">
        <v>23</v>
      </c>
      <c r="I133" s="150">
        <v>802.74</v>
      </c>
      <c r="J133" s="150">
        <v>519.01</v>
      </c>
    </row>
    <row r="134" spans="1:10" ht="23.25">
      <c r="A134" s="137"/>
      <c r="B134" s="142" t="s">
        <v>157</v>
      </c>
      <c r="C134" s="158">
        <v>85.1807</v>
      </c>
      <c r="D134" s="158">
        <v>85.2313</v>
      </c>
      <c r="E134" s="185">
        <f t="shared" si="10"/>
        <v>0.050600000000002865</v>
      </c>
      <c r="F134" s="186">
        <f t="shared" si="11"/>
        <v>162.40852484273614</v>
      </c>
      <c r="G134" s="187">
        <f t="shared" si="12"/>
        <v>311.55999999999995</v>
      </c>
      <c r="H134" s="188">
        <v>24</v>
      </c>
      <c r="I134" s="150">
        <v>667.92</v>
      </c>
      <c r="J134" s="150">
        <v>356.36</v>
      </c>
    </row>
    <row r="135" spans="1:10" ht="23.25">
      <c r="A135" s="137">
        <v>21375</v>
      </c>
      <c r="B135" s="142" t="s">
        <v>158</v>
      </c>
      <c r="C135" s="158">
        <v>85.3878</v>
      </c>
      <c r="D135" s="158">
        <v>85.5713</v>
      </c>
      <c r="E135" s="185">
        <f t="shared" si="10"/>
        <v>0.1834999999999951</v>
      </c>
      <c r="F135" s="186">
        <f t="shared" si="11"/>
        <v>676.223466981114</v>
      </c>
      <c r="G135" s="187">
        <f t="shared" si="12"/>
        <v>271.36</v>
      </c>
      <c r="H135" s="201">
        <v>25</v>
      </c>
      <c r="I135" s="150">
        <v>638</v>
      </c>
      <c r="J135" s="150">
        <v>366.64</v>
      </c>
    </row>
    <row r="136" spans="1:10" ht="23.25">
      <c r="A136" s="137"/>
      <c r="B136" s="142" t="s">
        <v>159</v>
      </c>
      <c r="C136" s="158">
        <v>87.4663</v>
      </c>
      <c r="D136" s="158">
        <v>87.6558</v>
      </c>
      <c r="E136" s="185">
        <f t="shared" si="10"/>
        <v>0.18949999999999534</v>
      </c>
      <c r="F136" s="186">
        <f t="shared" si="11"/>
        <v>638.3050390730104</v>
      </c>
      <c r="G136" s="187">
        <f t="shared" si="12"/>
        <v>296.88</v>
      </c>
      <c r="H136" s="188">
        <v>26</v>
      </c>
      <c r="I136" s="150">
        <v>651.02</v>
      </c>
      <c r="J136" s="150">
        <v>354.14</v>
      </c>
    </row>
    <row r="137" spans="1:10" ht="23.25">
      <c r="A137" s="137"/>
      <c r="B137" s="142" t="s">
        <v>160</v>
      </c>
      <c r="C137" s="158">
        <v>85.8633</v>
      </c>
      <c r="D137" s="158">
        <v>86.0292</v>
      </c>
      <c r="E137" s="185">
        <f t="shared" si="10"/>
        <v>0.1659000000000077</v>
      </c>
      <c r="F137" s="186">
        <f t="shared" si="11"/>
        <v>784.7682119205664</v>
      </c>
      <c r="G137" s="187">
        <f t="shared" si="12"/>
        <v>211.39999999999998</v>
      </c>
      <c r="H137" s="201">
        <v>27</v>
      </c>
      <c r="I137" s="150">
        <v>789.87</v>
      </c>
      <c r="J137" s="150">
        <v>578.47</v>
      </c>
    </row>
    <row r="138" spans="1:10" ht="23.25">
      <c r="A138" s="137">
        <v>21381</v>
      </c>
      <c r="B138" s="142" t="s">
        <v>161</v>
      </c>
      <c r="C138" s="158">
        <v>85.0208</v>
      </c>
      <c r="D138" s="158">
        <v>85.1442</v>
      </c>
      <c r="E138" s="185">
        <f t="shared" si="10"/>
        <v>0.12340000000000373</v>
      </c>
      <c r="F138" s="186">
        <f t="shared" si="11"/>
        <v>431.0766436107166</v>
      </c>
      <c r="G138" s="187">
        <f t="shared" si="12"/>
        <v>286.26</v>
      </c>
      <c r="H138" s="188">
        <v>28</v>
      </c>
      <c r="I138" s="150">
        <v>614.99</v>
      </c>
      <c r="J138" s="150">
        <v>328.73</v>
      </c>
    </row>
    <row r="139" spans="1:10" ht="23.25">
      <c r="A139" s="137"/>
      <c r="B139" s="142" t="s">
        <v>162</v>
      </c>
      <c r="C139" s="158">
        <v>85.045</v>
      </c>
      <c r="D139" s="158">
        <v>85.1708</v>
      </c>
      <c r="E139" s="185">
        <f t="shared" si="10"/>
        <v>0.12579999999999814</v>
      </c>
      <c r="F139" s="186">
        <f t="shared" si="11"/>
        <v>474.43053250866694</v>
      </c>
      <c r="G139" s="187">
        <f t="shared" si="12"/>
        <v>265.16</v>
      </c>
      <c r="H139" s="201">
        <v>29</v>
      </c>
      <c r="I139" s="150">
        <v>756.49</v>
      </c>
      <c r="J139" s="150">
        <v>491.33</v>
      </c>
    </row>
    <row r="140" spans="1:10" ht="23.25">
      <c r="A140" s="137"/>
      <c r="B140" s="142" t="s">
        <v>163</v>
      </c>
      <c r="C140" s="158">
        <v>87.4069</v>
      </c>
      <c r="D140" s="158">
        <v>87.5223</v>
      </c>
      <c r="E140" s="185">
        <f t="shared" si="10"/>
        <v>0.11540000000000816</v>
      </c>
      <c r="F140" s="186">
        <f t="shared" si="11"/>
        <v>392.2501699524412</v>
      </c>
      <c r="G140" s="187">
        <f t="shared" si="12"/>
        <v>294.19999999999993</v>
      </c>
      <c r="H140" s="188">
        <v>30</v>
      </c>
      <c r="I140" s="150">
        <v>606.56</v>
      </c>
      <c r="J140" s="150">
        <v>312.36</v>
      </c>
    </row>
    <row r="141" spans="1:10" ht="23.25">
      <c r="A141" s="137">
        <v>21395</v>
      </c>
      <c r="B141" s="142" t="s">
        <v>164</v>
      </c>
      <c r="C141" s="158">
        <v>86.437</v>
      </c>
      <c r="D141" s="158">
        <v>86.5605</v>
      </c>
      <c r="E141" s="185">
        <f t="shared" si="10"/>
        <v>0.12350000000000705</v>
      </c>
      <c r="F141" s="186">
        <f t="shared" si="11"/>
        <v>472.8539704418677</v>
      </c>
      <c r="G141" s="187">
        <f t="shared" si="12"/>
        <v>261.18000000000006</v>
      </c>
      <c r="H141" s="201">
        <v>31</v>
      </c>
      <c r="I141" s="150">
        <v>627.45</v>
      </c>
      <c r="J141" s="150">
        <v>366.27</v>
      </c>
    </row>
    <row r="142" spans="1:10" ht="23.25">
      <c r="A142" s="137"/>
      <c r="B142" s="142" t="s">
        <v>165</v>
      </c>
      <c r="C142" s="158">
        <v>84.7856</v>
      </c>
      <c r="D142" s="158">
        <v>84.9015</v>
      </c>
      <c r="E142" s="185">
        <f t="shared" si="10"/>
        <v>0.11589999999999634</v>
      </c>
      <c r="F142" s="186">
        <f t="shared" si="11"/>
        <v>459.30094317189634</v>
      </c>
      <c r="G142" s="187">
        <f t="shared" si="12"/>
        <v>252.34000000000003</v>
      </c>
      <c r="H142" s="188">
        <v>32</v>
      </c>
      <c r="I142" s="150">
        <v>633.34</v>
      </c>
      <c r="J142" s="150">
        <v>381</v>
      </c>
    </row>
    <row r="143" spans="1:10" ht="23.25">
      <c r="A143" s="137"/>
      <c r="B143" s="142" t="s">
        <v>166</v>
      </c>
      <c r="C143" s="158">
        <v>87.6228</v>
      </c>
      <c r="D143" s="158">
        <v>87.7304</v>
      </c>
      <c r="E143" s="185">
        <f t="shared" si="10"/>
        <v>0.10760000000000502</v>
      </c>
      <c r="F143" s="186">
        <f t="shared" si="11"/>
        <v>483.46513299786596</v>
      </c>
      <c r="G143" s="187">
        <f t="shared" si="12"/>
        <v>222.55999999999995</v>
      </c>
      <c r="H143" s="201">
        <v>33</v>
      </c>
      <c r="I143" s="150">
        <v>750.02</v>
      </c>
      <c r="J143" s="150">
        <v>527.46</v>
      </c>
    </row>
    <row r="144" spans="1:10" ht="23.25">
      <c r="A144" s="137">
        <v>21401</v>
      </c>
      <c r="B144" s="142" t="s">
        <v>167</v>
      </c>
      <c r="C144" s="158">
        <v>87.1943</v>
      </c>
      <c r="D144" s="158">
        <v>87.4144</v>
      </c>
      <c r="E144" s="185">
        <f t="shared" si="10"/>
        <v>0.22010000000000218</v>
      </c>
      <c r="F144" s="186">
        <f>((10^6)*E144/G144)</f>
        <v>868.8615190273257</v>
      </c>
      <c r="G144" s="187">
        <f t="shared" si="12"/>
        <v>253.32000000000005</v>
      </c>
      <c r="H144" s="188">
        <v>34</v>
      </c>
      <c r="I144" s="150">
        <v>769.97</v>
      </c>
      <c r="J144" s="150">
        <v>516.65</v>
      </c>
    </row>
    <row r="145" spans="1:10" ht="23.25">
      <c r="A145" s="137"/>
      <c r="B145" s="142" t="s">
        <v>168</v>
      </c>
      <c r="C145" s="158">
        <v>85.2294</v>
      </c>
      <c r="D145" s="158">
        <v>85.4651</v>
      </c>
      <c r="E145" s="185">
        <f t="shared" si="10"/>
        <v>0.23570000000000846</v>
      </c>
      <c r="F145" s="186">
        <f t="shared" si="11"/>
        <v>881.41804719348</v>
      </c>
      <c r="G145" s="187">
        <f t="shared" si="12"/>
        <v>267.40999999999997</v>
      </c>
      <c r="H145" s="201">
        <v>35</v>
      </c>
      <c r="I145" s="150">
        <v>632.67</v>
      </c>
      <c r="J145" s="150">
        <v>365.26</v>
      </c>
    </row>
    <row r="146" spans="1:10" ht="23.25">
      <c r="A146" s="137"/>
      <c r="B146" s="142" t="s">
        <v>169</v>
      </c>
      <c r="C146" s="158">
        <v>84.9849</v>
      </c>
      <c r="D146" s="158">
        <v>85.261</v>
      </c>
      <c r="E146" s="185">
        <f t="shared" si="10"/>
        <v>0.27609999999999957</v>
      </c>
      <c r="F146" s="186">
        <f t="shared" si="11"/>
        <v>924.1841004184087</v>
      </c>
      <c r="G146" s="187">
        <f t="shared" si="12"/>
        <v>298.75</v>
      </c>
      <c r="H146" s="188">
        <v>36</v>
      </c>
      <c r="I146" s="150">
        <v>821.77</v>
      </c>
      <c r="J146" s="150">
        <v>523.02</v>
      </c>
    </row>
    <row r="147" spans="1:10" ht="23.25">
      <c r="A147" s="137">
        <v>21415</v>
      </c>
      <c r="B147" s="142" t="s">
        <v>170</v>
      </c>
      <c r="C147" s="158">
        <v>84.8859</v>
      </c>
      <c r="D147" s="158">
        <v>84.9947</v>
      </c>
      <c r="E147" s="185">
        <f t="shared" si="10"/>
        <v>0.10879999999998802</v>
      </c>
      <c r="F147" s="186">
        <f t="shared" si="11"/>
        <v>401.26871726778796</v>
      </c>
      <c r="G147" s="187">
        <f t="shared" si="12"/>
        <v>271.14</v>
      </c>
      <c r="H147" s="201">
        <v>37</v>
      </c>
      <c r="I147" s="150">
        <v>819.46</v>
      </c>
      <c r="J147" s="150">
        <v>548.32</v>
      </c>
    </row>
    <row r="148" spans="1:10" ht="23.25">
      <c r="A148" s="137"/>
      <c r="B148" s="142" t="s">
        <v>171</v>
      </c>
      <c r="C148" s="158">
        <v>85.03</v>
      </c>
      <c r="D148" s="158">
        <v>85.128</v>
      </c>
      <c r="E148" s="185">
        <f t="shared" si="10"/>
        <v>0.09799999999999898</v>
      </c>
      <c r="F148" s="186">
        <f t="shared" si="11"/>
        <v>347.80139830357734</v>
      </c>
      <c r="G148" s="187">
        <f t="shared" si="12"/>
        <v>281.77</v>
      </c>
      <c r="H148" s="188">
        <v>38</v>
      </c>
      <c r="I148" s="150">
        <v>799.39</v>
      </c>
      <c r="J148" s="150">
        <v>517.62</v>
      </c>
    </row>
    <row r="149" spans="1:10" ht="23.25">
      <c r="A149" s="137"/>
      <c r="B149" s="142" t="s">
        <v>172</v>
      </c>
      <c r="C149" s="158">
        <v>85.9855</v>
      </c>
      <c r="D149" s="158">
        <v>86.1079</v>
      </c>
      <c r="E149" s="185">
        <f t="shared" si="10"/>
        <v>0.12239999999999895</v>
      </c>
      <c r="F149" s="186">
        <f t="shared" si="11"/>
        <v>376.69651925029683</v>
      </c>
      <c r="G149" s="187">
        <f t="shared" si="12"/>
        <v>324.93</v>
      </c>
      <c r="H149" s="201">
        <v>39</v>
      </c>
      <c r="I149" s="150">
        <v>607.75</v>
      </c>
      <c r="J149" s="150">
        <v>282.82</v>
      </c>
    </row>
    <row r="150" spans="1:10" ht="23.25">
      <c r="A150" s="137">
        <v>21421</v>
      </c>
      <c r="B150" s="142" t="s">
        <v>173</v>
      </c>
      <c r="C150" s="158">
        <v>83.7298</v>
      </c>
      <c r="D150" s="158">
        <v>83.8018</v>
      </c>
      <c r="E150" s="185">
        <f t="shared" si="10"/>
        <v>0.07200000000000273</v>
      </c>
      <c r="F150" s="186">
        <f t="shared" si="11"/>
        <v>245.4908111425645</v>
      </c>
      <c r="G150" s="187">
        <f t="shared" si="12"/>
        <v>293.28999999999996</v>
      </c>
      <c r="H150" s="188">
        <v>40</v>
      </c>
      <c r="I150" s="150">
        <v>806.74</v>
      </c>
      <c r="J150" s="150">
        <v>513.45</v>
      </c>
    </row>
    <row r="151" spans="1:10" ht="23.25">
      <c r="A151" s="137"/>
      <c r="B151" s="142" t="s">
        <v>174</v>
      </c>
      <c r="C151" s="158">
        <v>84.9983</v>
      </c>
      <c r="D151" s="158">
        <v>85.0755</v>
      </c>
      <c r="E151" s="185">
        <f t="shared" si="10"/>
        <v>0.07720000000000482</v>
      </c>
      <c r="F151" s="186">
        <f t="shared" si="11"/>
        <v>244.7840700107959</v>
      </c>
      <c r="G151" s="187">
        <f t="shared" si="12"/>
        <v>315.38000000000005</v>
      </c>
      <c r="H151" s="201">
        <v>41</v>
      </c>
      <c r="I151" s="150">
        <v>685.83</v>
      </c>
      <c r="J151" s="150">
        <v>370.45</v>
      </c>
    </row>
    <row r="152" spans="1:10" ht="23.25">
      <c r="A152" s="137"/>
      <c r="B152" s="142" t="s">
        <v>175</v>
      </c>
      <c r="C152" s="158">
        <v>84.5737</v>
      </c>
      <c r="D152" s="158">
        <v>84.6383</v>
      </c>
      <c r="E152" s="185">
        <f t="shared" si="10"/>
        <v>0.06459999999999866</v>
      </c>
      <c r="F152" s="186">
        <f t="shared" si="11"/>
        <v>258.1728079290171</v>
      </c>
      <c r="G152" s="187">
        <f t="shared" si="12"/>
        <v>250.22000000000003</v>
      </c>
      <c r="H152" s="188">
        <v>42</v>
      </c>
      <c r="I152" s="150">
        <v>822.84</v>
      </c>
      <c r="J152" s="150">
        <v>572.62</v>
      </c>
    </row>
    <row r="153" spans="1:10" ht="23.25">
      <c r="A153" s="137">
        <v>21432</v>
      </c>
      <c r="B153" s="142" t="s">
        <v>149</v>
      </c>
      <c r="C153" s="158">
        <v>85.107</v>
      </c>
      <c r="D153" s="158">
        <v>85.3086</v>
      </c>
      <c r="E153" s="185">
        <f t="shared" si="10"/>
        <v>0.2015999999999991</v>
      </c>
      <c r="F153" s="186">
        <f t="shared" si="11"/>
        <v>644.3364868320094</v>
      </c>
      <c r="G153" s="187">
        <f t="shared" si="12"/>
        <v>312.88000000000005</v>
      </c>
      <c r="H153" s="201">
        <v>43</v>
      </c>
      <c r="I153" s="150">
        <v>671.19</v>
      </c>
      <c r="J153" s="150">
        <v>358.31</v>
      </c>
    </row>
    <row r="154" spans="1:10" ht="23.25">
      <c r="A154" s="137"/>
      <c r="B154" s="142" t="s">
        <v>150</v>
      </c>
      <c r="C154" s="158">
        <v>86.1151</v>
      </c>
      <c r="D154" s="158">
        <v>86.2946</v>
      </c>
      <c r="E154" s="185">
        <f t="shared" si="10"/>
        <v>0.17950000000000443</v>
      </c>
      <c r="F154" s="186">
        <f t="shared" si="11"/>
        <v>620.2702235737394</v>
      </c>
      <c r="G154" s="187">
        <f t="shared" si="12"/>
        <v>289.39</v>
      </c>
      <c r="H154" s="188">
        <v>44</v>
      </c>
      <c r="I154" s="150">
        <v>736.87</v>
      </c>
      <c r="J154" s="150">
        <v>447.48</v>
      </c>
    </row>
    <row r="155" spans="1:10" ht="23.25">
      <c r="A155" s="137"/>
      <c r="B155" s="142" t="s">
        <v>151</v>
      </c>
      <c r="C155" s="158">
        <v>84.8559</v>
      </c>
      <c r="D155" s="158">
        <v>85.0348</v>
      </c>
      <c r="E155" s="185">
        <f t="shared" si="10"/>
        <v>0.17889999999999873</v>
      </c>
      <c r="F155" s="186">
        <f t="shared" si="11"/>
        <v>614.0170236133948</v>
      </c>
      <c r="G155" s="187">
        <f t="shared" si="12"/>
        <v>291.36</v>
      </c>
      <c r="H155" s="201">
        <v>45</v>
      </c>
      <c r="I155" s="150">
        <v>651.26</v>
      </c>
      <c r="J155" s="150">
        <v>359.9</v>
      </c>
    </row>
    <row r="156" spans="1:10" ht="23.25">
      <c r="A156" s="137">
        <v>21437</v>
      </c>
      <c r="B156" s="142" t="s">
        <v>152</v>
      </c>
      <c r="C156" s="158">
        <v>86.7355</v>
      </c>
      <c r="D156" s="158">
        <v>86.8258</v>
      </c>
      <c r="E156" s="185">
        <f t="shared" si="10"/>
        <v>0.09029999999999916</v>
      </c>
      <c r="F156" s="186">
        <f t="shared" si="11"/>
        <v>333.0014382121884</v>
      </c>
      <c r="G156" s="187">
        <f t="shared" si="12"/>
        <v>271.1700000000001</v>
      </c>
      <c r="H156" s="188">
        <v>46</v>
      </c>
      <c r="I156" s="150">
        <v>794.94</v>
      </c>
      <c r="J156" s="150">
        <v>523.77</v>
      </c>
    </row>
    <row r="157" spans="1:10" ht="23.25">
      <c r="A157" s="137"/>
      <c r="B157" s="142" t="s">
        <v>153</v>
      </c>
      <c r="C157" s="158">
        <v>85.9618</v>
      </c>
      <c r="D157" s="158">
        <v>86.0666</v>
      </c>
      <c r="E157" s="185">
        <f t="shared" si="10"/>
        <v>0.10479999999999734</v>
      </c>
      <c r="F157" s="186">
        <f t="shared" si="11"/>
        <v>344.3969766677534</v>
      </c>
      <c r="G157" s="187">
        <f t="shared" si="12"/>
        <v>304.29999999999995</v>
      </c>
      <c r="H157" s="201">
        <v>47</v>
      </c>
      <c r="I157" s="150">
        <v>618.78</v>
      </c>
      <c r="J157" s="150">
        <v>314.48</v>
      </c>
    </row>
    <row r="158" spans="1:10" ht="23.25">
      <c r="A158" s="137"/>
      <c r="B158" s="142" t="s">
        <v>154</v>
      </c>
      <c r="C158" s="158">
        <v>87.034</v>
      </c>
      <c r="D158" s="158">
        <v>87.1227</v>
      </c>
      <c r="E158" s="185">
        <f t="shared" si="10"/>
        <v>0.08869999999998868</v>
      </c>
      <c r="F158" s="186">
        <f t="shared" si="11"/>
        <v>335.705094239606</v>
      </c>
      <c r="G158" s="187">
        <f t="shared" si="12"/>
        <v>264.2199999999999</v>
      </c>
      <c r="H158" s="188">
        <v>48</v>
      </c>
      <c r="I158" s="150">
        <v>811.56</v>
      </c>
      <c r="J158" s="150">
        <v>547.34</v>
      </c>
    </row>
    <row r="159" spans="1:10" ht="23.25">
      <c r="A159" s="137">
        <v>21449</v>
      </c>
      <c r="B159" s="142" t="s">
        <v>155</v>
      </c>
      <c r="C159" s="158">
        <v>86.1796</v>
      </c>
      <c r="D159" s="158">
        <v>86.2137</v>
      </c>
      <c r="E159" s="185">
        <f t="shared" si="10"/>
        <v>0.034100000000009345</v>
      </c>
      <c r="F159" s="186">
        <f t="shared" si="11"/>
        <v>120.72505841538396</v>
      </c>
      <c r="G159" s="187">
        <f t="shared" si="12"/>
        <v>282.4599999999999</v>
      </c>
      <c r="H159" s="201">
        <v>49</v>
      </c>
      <c r="I159" s="150">
        <v>642.93</v>
      </c>
      <c r="J159" s="150">
        <v>360.47</v>
      </c>
    </row>
    <row r="160" spans="1:10" ht="23.25">
      <c r="A160" s="137"/>
      <c r="B160" s="142" t="s">
        <v>156</v>
      </c>
      <c r="C160" s="158">
        <v>87.2491</v>
      </c>
      <c r="D160" s="158">
        <v>87.2947</v>
      </c>
      <c r="E160" s="185">
        <f t="shared" si="10"/>
        <v>0.04560000000000741</v>
      </c>
      <c r="F160" s="186">
        <f t="shared" si="11"/>
        <v>162.02963436736457</v>
      </c>
      <c r="G160" s="187">
        <f t="shared" si="12"/>
        <v>281.43</v>
      </c>
      <c r="H160" s="188">
        <v>50</v>
      </c>
      <c r="I160" s="150">
        <v>648.49</v>
      </c>
      <c r="J160" s="150">
        <v>367.06</v>
      </c>
    </row>
    <row r="161" spans="1:10" ht="23.25">
      <c r="A161" s="137"/>
      <c r="B161" s="142" t="s">
        <v>157</v>
      </c>
      <c r="C161" s="158">
        <v>85.1703</v>
      </c>
      <c r="D161" s="158">
        <v>85.2035</v>
      </c>
      <c r="E161" s="185">
        <f t="shared" si="10"/>
        <v>0.03320000000000789</v>
      </c>
      <c r="F161" s="186">
        <f t="shared" si="11"/>
        <v>144.3227264823852</v>
      </c>
      <c r="G161" s="187">
        <f t="shared" si="12"/>
        <v>230.03999999999996</v>
      </c>
      <c r="H161" s="201">
        <v>51</v>
      </c>
      <c r="I161" s="150">
        <v>803.99</v>
      </c>
      <c r="J161" s="150">
        <v>573.95</v>
      </c>
    </row>
    <row r="162" spans="1:10" ht="23.25">
      <c r="A162" s="137">
        <v>21463</v>
      </c>
      <c r="B162" s="142" t="s">
        <v>167</v>
      </c>
      <c r="C162" s="158">
        <v>87.1684</v>
      </c>
      <c r="D162" s="158">
        <v>87.2874</v>
      </c>
      <c r="E162" s="185">
        <f t="shared" si="10"/>
        <v>0.11899999999999977</v>
      </c>
      <c r="F162" s="186">
        <f t="shared" si="11"/>
        <v>418.0572633058133</v>
      </c>
      <c r="G162" s="187">
        <f t="shared" si="12"/>
        <v>284.65000000000003</v>
      </c>
      <c r="H162" s="188">
        <v>52</v>
      </c>
      <c r="I162" s="150">
        <v>654.49</v>
      </c>
      <c r="J162" s="150">
        <v>369.84</v>
      </c>
    </row>
    <row r="163" spans="1:10" ht="23.25">
      <c r="A163" s="137"/>
      <c r="B163" s="142" t="s">
        <v>168</v>
      </c>
      <c r="C163" s="158">
        <v>85.2251</v>
      </c>
      <c r="D163" s="158">
        <v>85.367</v>
      </c>
      <c r="E163" s="185">
        <f t="shared" si="10"/>
        <v>0.1419000000000068</v>
      </c>
      <c r="F163" s="186">
        <f t="shared" si="11"/>
        <v>432.93873566025997</v>
      </c>
      <c r="G163" s="187">
        <f t="shared" si="12"/>
        <v>327.76</v>
      </c>
      <c r="H163" s="201">
        <v>53</v>
      </c>
      <c r="I163" s="150">
        <v>600.91</v>
      </c>
      <c r="J163" s="150">
        <v>273.15</v>
      </c>
    </row>
    <row r="164" spans="1:10" ht="23.25">
      <c r="A164" s="137"/>
      <c r="B164" s="142" t="s">
        <v>169</v>
      </c>
      <c r="C164" s="158">
        <v>84.9386</v>
      </c>
      <c r="D164" s="158">
        <v>85.0442</v>
      </c>
      <c r="E164" s="185">
        <f t="shared" si="10"/>
        <v>0.10560000000000969</v>
      </c>
      <c r="F164" s="186">
        <f t="shared" si="11"/>
        <v>417.3913043478644</v>
      </c>
      <c r="G164" s="187">
        <f t="shared" si="12"/>
        <v>253</v>
      </c>
      <c r="H164" s="188">
        <v>54</v>
      </c>
      <c r="I164" s="150">
        <v>808.24</v>
      </c>
      <c r="J164" s="150">
        <v>555.24</v>
      </c>
    </row>
    <row r="165" spans="1:10" ht="23.25">
      <c r="A165" s="137">
        <v>21479</v>
      </c>
      <c r="B165" s="142" t="s">
        <v>170</v>
      </c>
      <c r="C165" s="158">
        <v>84.8536</v>
      </c>
      <c r="D165" s="158">
        <v>84.8631</v>
      </c>
      <c r="E165" s="185">
        <f t="shared" si="10"/>
        <v>0.009500000000002728</v>
      </c>
      <c r="F165" s="186">
        <f t="shared" si="11"/>
        <v>30.33980582525144</v>
      </c>
      <c r="G165" s="187">
        <f t="shared" si="12"/>
        <v>313.11999999999995</v>
      </c>
      <c r="H165" s="201">
        <v>55</v>
      </c>
      <c r="I165" s="150">
        <v>655.03</v>
      </c>
      <c r="J165" s="150">
        <v>341.91</v>
      </c>
    </row>
    <row r="166" spans="1:10" ht="23.25">
      <c r="A166" s="137"/>
      <c r="B166" s="142" t="s">
        <v>171</v>
      </c>
      <c r="C166" s="158">
        <v>84.9985</v>
      </c>
      <c r="D166" s="158">
        <v>85.0066</v>
      </c>
      <c r="E166" s="185">
        <f t="shared" si="10"/>
        <v>0.008099999999998886</v>
      </c>
      <c r="F166" s="186">
        <f t="shared" si="11"/>
        <v>29.891504908107187</v>
      </c>
      <c r="G166" s="187">
        <f t="shared" si="12"/>
        <v>270.98</v>
      </c>
      <c r="H166" s="188">
        <v>56</v>
      </c>
      <c r="I166" s="150">
        <v>794.77</v>
      </c>
      <c r="J166" s="150">
        <v>523.79</v>
      </c>
    </row>
    <row r="167" spans="1:10" ht="23.25">
      <c r="A167" s="137"/>
      <c r="B167" s="142" t="s">
        <v>172</v>
      </c>
      <c r="C167" s="158">
        <v>85.9779</v>
      </c>
      <c r="D167" s="158">
        <v>85.9911</v>
      </c>
      <c r="E167" s="185">
        <f t="shared" si="10"/>
        <v>0.013199999999997658</v>
      </c>
      <c r="F167" s="186">
        <f t="shared" si="11"/>
        <v>44.41752473247749</v>
      </c>
      <c r="G167" s="187">
        <f t="shared" si="12"/>
        <v>297.17999999999995</v>
      </c>
      <c r="H167" s="201">
        <v>57</v>
      </c>
      <c r="I167" s="150">
        <v>647.56</v>
      </c>
      <c r="J167" s="150">
        <v>350.38</v>
      </c>
    </row>
    <row r="168" spans="1:10" ht="23.25">
      <c r="A168" s="137">
        <v>21486</v>
      </c>
      <c r="B168" s="142" t="s">
        <v>173</v>
      </c>
      <c r="C168" s="158">
        <v>83.7022</v>
      </c>
      <c r="D168" s="158">
        <v>83.7103</v>
      </c>
      <c r="E168" s="185">
        <f t="shared" si="10"/>
        <v>0.008099999999998886</v>
      </c>
      <c r="F168" s="186">
        <f t="shared" si="11"/>
        <v>33.355295667924906</v>
      </c>
      <c r="G168" s="187">
        <f t="shared" si="12"/>
        <v>242.84000000000003</v>
      </c>
      <c r="H168" s="188">
        <v>58</v>
      </c>
      <c r="I168" s="150">
        <v>727.21</v>
      </c>
      <c r="J168" s="150">
        <v>484.37</v>
      </c>
    </row>
    <row r="169" spans="1:10" ht="23.25">
      <c r="A169" s="137"/>
      <c r="B169" s="142" t="s">
        <v>174</v>
      </c>
      <c r="C169" s="158">
        <v>85.0056</v>
      </c>
      <c r="D169" s="158">
        <v>85.0165</v>
      </c>
      <c r="E169" s="185">
        <f t="shared" si="10"/>
        <v>0.01089999999999236</v>
      </c>
      <c r="F169" s="186">
        <f t="shared" si="11"/>
        <v>37.888004449207</v>
      </c>
      <c r="G169" s="187">
        <f t="shared" si="12"/>
        <v>287.68999999999994</v>
      </c>
      <c r="H169" s="201">
        <v>59</v>
      </c>
      <c r="I169" s="150">
        <v>639.93</v>
      </c>
      <c r="J169" s="150">
        <v>352.24</v>
      </c>
    </row>
    <row r="170" spans="1:10" ht="23.25">
      <c r="A170" s="137"/>
      <c r="B170" s="142" t="s">
        <v>175</v>
      </c>
      <c r="C170" s="158">
        <v>84.5492</v>
      </c>
      <c r="D170" s="158">
        <v>84.5671</v>
      </c>
      <c r="E170" s="185">
        <f t="shared" si="10"/>
        <v>0.017899999999997362</v>
      </c>
      <c r="F170" s="186">
        <f t="shared" si="11"/>
        <v>61.87990458740056</v>
      </c>
      <c r="G170" s="187">
        <f t="shared" si="12"/>
        <v>289.27000000000004</v>
      </c>
      <c r="H170" s="188">
        <v>60</v>
      </c>
      <c r="I170" s="150">
        <v>648.22</v>
      </c>
      <c r="J170" s="150">
        <v>358.95</v>
      </c>
    </row>
    <row r="171" spans="1:10" ht="23.25">
      <c r="A171" s="137">
        <v>21492</v>
      </c>
      <c r="B171" s="142" t="s">
        <v>176</v>
      </c>
      <c r="C171" s="158">
        <v>88.9707</v>
      </c>
      <c r="D171" s="158">
        <v>88.9791</v>
      </c>
      <c r="E171" s="185">
        <f t="shared" si="10"/>
        <v>0.008400000000008845</v>
      </c>
      <c r="F171" s="186">
        <f t="shared" si="11"/>
        <v>32.291546534459094</v>
      </c>
      <c r="G171" s="187">
        <f t="shared" si="12"/>
        <v>260.13</v>
      </c>
      <c r="H171" s="201">
        <v>61</v>
      </c>
      <c r="I171" s="150">
        <v>787.24</v>
      </c>
      <c r="J171" s="150">
        <v>527.11</v>
      </c>
    </row>
    <row r="172" spans="1:10" ht="23.25">
      <c r="A172" s="137"/>
      <c r="B172" s="142" t="s">
        <v>177</v>
      </c>
      <c r="C172" s="158">
        <v>84.6567</v>
      </c>
      <c r="D172" s="158">
        <v>84.6641</v>
      </c>
      <c r="E172" s="185">
        <f t="shared" si="10"/>
        <v>0.00740000000000407</v>
      </c>
      <c r="F172" s="186">
        <f t="shared" si="11"/>
        <v>28.00908402726748</v>
      </c>
      <c r="G172" s="187">
        <f t="shared" si="12"/>
        <v>264.20000000000005</v>
      </c>
      <c r="H172" s="188">
        <v>62</v>
      </c>
      <c r="I172" s="150">
        <v>801.1</v>
      </c>
      <c r="J172" s="150">
        <v>536.9</v>
      </c>
    </row>
    <row r="173" spans="1:10" ht="23.25">
      <c r="A173" s="137"/>
      <c r="B173" s="142" t="s">
        <v>178</v>
      </c>
      <c r="C173" s="158">
        <v>86.3181</v>
      </c>
      <c r="D173" s="158">
        <v>86.3266</v>
      </c>
      <c r="E173" s="185">
        <f t="shared" si="10"/>
        <v>0.008499999999997954</v>
      </c>
      <c r="F173" s="186">
        <f t="shared" si="11"/>
        <v>32.098485706725405</v>
      </c>
      <c r="G173" s="187">
        <f t="shared" si="12"/>
        <v>264.80999999999995</v>
      </c>
      <c r="H173" s="201">
        <v>63</v>
      </c>
      <c r="I173" s="150">
        <v>735.29</v>
      </c>
      <c r="J173" s="150">
        <v>470.48</v>
      </c>
    </row>
    <row r="174" spans="1:10" ht="23.25">
      <c r="A174" s="137">
        <v>21498</v>
      </c>
      <c r="B174" s="142" t="s">
        <v>179</v>
      </c>
      <c r="C174" s="158">
        <v>85.1051</v>
      </c>
      <c r="D174" s="158">
        <v>85.1167</v>
      </c>
      <c r="E174" s="185">
        <f t="shared" si="10"/>
        <v>0.011600000000001387</v>
      </c>
      <c r="F174" s="186">
        <f t="shared" si="11"/>
        <v>42.99640461099888</v>
      </c>
      <c r="G174" s="187">
        <f t="shared" si="12"/>
        <v>269.78999999999996</v>
      </c>
      <c r="H174" s="188">
        <v>64</v>
      </c>
      <c r="I174" s="150">
        <v>792.02</v>
      </c>
      <c r="J174" s="150">
        <v>522.23</v>
      </c>
    </row>
    <row r="175" spans="1:10" ht="23.25">
      <c r="A175" s="137"/>
      <c r="B175" s="142" t="s">
        <v>180</v>
      </c>
      <c r="C175" s="158">
        <v>87.6863</v>
      </c>
      <c r="D175" s="158">
        <v>87.6986</v>
      </c>
      <c r="E175" s="185">
        <f t="shared" si="10"/>
        <v>0.012299999999996203</v>
      </c>
      <c r="F175" s="186">
        <f t="shared" si="11"/>
        <v>43.62166187890982</v>
      </c>
      <c r="G175" s="187">
        <f t="shared" si="12"/>
        <v>281.97</v>
      </c>
      <c r="H175" s="201">
        <v>65</v>
      </c>
      <c r="I175" s="150">
        <v>794.44</v>
      </c>
      <c r="J175" s="150">
        <v>512.47</v>
      </c>
    </row>
    <row r="176" spans="1:10" ht="23.25">
      <c r="A176" s="137"/>
      <c r="B176" s="142" t="s">
        <v>181</v>
      </c>
      <c r="C176" s="158">
        <v>88.0772</v>
      </c>
      <c r="D176" s="158">
        <v>88.0896</v>
      </c>
      <c r="E176" s="185">
        <f t="shared" si="10"/>
        <v>0.012399999999999523</v>
      </c>
      <c r="F176" s="186">
        <f t="shared" si="11"/>
        <v>44.670197053206245</v>
      </c>
      <c r="G176" s="187">
        <f t="shared" si="12"/>
        <v>277.59000000000003</v>
      </c>
      <c r="H176" s="188">
        <v>66</v>
      </c>
      <c r="I176" s="150">
        <v>658.09</v>
      </c>
      <c r="J176" s="150">
        <v>380.5</v>
      </c>
    </row>
    <row r="177" spans="1:10" ht="23.25">
      <c r="A177" s="137">
        <v>21514</v>
      </c>
      <c r="B177" s="142" t="s">
        <v>182</v>
      </c>
      <c r="C177" s="158">
        <v>87.0553</v>
      </c>
      <c r="D177" s="158">
        <v>87.0691</v>
      </c>
      <c r="E177" s="185">
        <f t="shared" si="10"/>
        <v>0.013800000000003365</v>
      </c>
      <c r="F177" s="186">
        <f t="shared" si="11"/>
        <v>45.74080212132371</v>
      </c>
      <c r="G177" s="187">
        <f t="shared" si="12"/>
        <v>301.70000000000005</v>
      </c>
      <c r="H177" s="201">
        <v>67</v>
      </c>
      <c r="I177" s="150">
        <v>604.19</v>
      </c>
      <c r="J177" s="150">
        <v>302.49</v>
      </c>
    </row>
    <row r="178" spans="1:10" ht="23.25">
      <c r="A178" s="137"/>
      <c r="B178" s="142" t="s">
        <v>183</v>
      </c>
      <c r="C178" s="158">
        <v>85.8133</v>
      </c>
      <c r="D178" s="158">
        <v>85.8286</v>
      </c>
      <c r="E178" s="185">
        <f t="shared" si="10"/>
        <v>0.015299999999996317</v>
      </c>
      <c r="F178" s="186">
        <f t="shared" si="11"/>
        <v>50.98470458861113</v>
      </c>
      <c r="G178" s="187">
        <f t="shared" si="12"/>
        <v>300.09000000000003</v>
      </c>
      <c r="H178" s="188">
        <v>68</v>
      </c>
      <c r="I178" s="150">
        <v>669.7</v>
      </c>
      <c r="J178" s="150">
        <v>369.61</v>
      </c>
    </row>
    <row r="179" spans="1:10" ht="23.25">
      <c r="A179" s="137"/>
      <c r="B179" s="142" t="s">
        <v>184</v>
      </c>
      <c r="C179" s="158">
        <v>86.3153</v>
      </c>
      <c r="D179" s="158">
        <v>86.3291</v>
      </c>
      <c r="E179" s="185">
        <f t="shared" si="10"/>
        <v>0.013800000000003365</v>
      </c>
      <c r="F179" s="186">
        <f t="shared" si="11"/>
        <v>48.94658437966719</v>
      </c>
      <c r="G179" s="187">
        <f t="shared" si="12"/>
        <v>281.93999999999994</v>
      </c>
      <c r="H179" s="201">
        <v>69</v>
      </c>
      <c r="I179" s="150">
        <v>797.01</v>
      </c>
      <c r="J179" s="150">
        <v>515.07</v>
      </c>
    </row>
    <row r="180" spans="1:10" ht="23.25">
      <c r="A180" s="137">
        <v>21527</v>
      </c>
      <c r="B180" s="142" t="s">
        <v>182</v>
      </c>
      <c r="C180" s="158">
        <v>87.0638</v>
      </c>
      <c r="D180" s="158">
        <v>87.0803</v>
      </c>
      <c r="E180" s="185">
        <f t="shared" si="10"/>
        <v>0.01649999999999352</v>
      </c>
      <c r="F180" s="186">
        <f t="shared" si="11"/>
        <v>58.19079527417923</v>
      </c>
      <c r="G180" s="187">
        <f t="shared" si="12"/>
        <v>283.55</v>
      </c>
      <c r="H180" s="188">
        <v>70</v>
      </c>
      <c r="I180" s="150">
        <v>659.73</v>
      </c>
      <c r="J180" s="150">
        <v>376.18</v>
      </c>
    </row>
    <row r="181" spans="1:10" ht="23.25">
      <c r="A181" s="137"/>
      <c r="B181" s="142" t="s">
        <v>183</v>
      </c>
      <c r="C181" s="158">
        <v>85.8077</v>
      </c>
      <c r="D181" s="158">
        <v>85.8276</v>
      </c>
      <c r="E181" s="185">
        <f t="shared" si="10"/>
        <v>0.019900000000006912</v>
      </c>
      <c r="F181" s="186">
        <f t="shared" si="11"/>
        <v>68.81051175659377</v>
      </c>
      <c r="G181" s="187">
        <f t="shared" si="12"/>
        <v>289.19999999999993</v>
      </c>
      <c r="H181" s="201">
        <v>71</v>
      </c>
      <c r="I181" s="150">
        <v>606.55</v>
      </c>
      <c r="J181" s="150">
        <v>317.35</v>
      </c>
    </row>
    <row r="182" spans="1:10" ht="23.25">
      <c r="A182" s="137"/>
      <c r="B182" s="142" t="s">
        <v>184</v>
      </c>
      <c r="C182" s="158">
        <v>86.3221</v>
      </c>
      <c r="D182" s="158">
        <v>86.333</v>
      </c>
      <c r="E182" s="185">
        <f t="shared" si="10"/>
        <v>0.01089999999999236</v>
      </c>
      <c r="F182" s="186">
        <f t="shared" si="11"/>
        <v>32.35189362457663</v>
      </c>
      <c r="G182" s="187">
        <f t="shared" si="12"/>
        <v>336.92</v>
      </c>
      <c r="H182" s="188">
        <v>72</v>
      </c>
      <c r="I182" s="150">
        <v>704.46</v>
      </c>
      <c r="J182" s="150">
        <v>367.54</v>
      </c>
    </row>
    <row r="183" spans="1:10" ht="23.25">
      <c r="A183" s="137">
        <v>21533</v>
      </c>
      <c r="B183" s="142" t="s">
        <v>167</v>
      </c>
      <c r="C183" s="158">
        <v>87.2168</v>
      </c>
      <c r="D183" s="158">
        <v>87.2202</v>
      </c>
      <c r="E183" s="185">
        <f t="shared" si="10"/>
        <v>0.0033999999999991815</v>
      </c>
      <c r="F183" s="186">
        <f t="shared" si="11"/>
        <v>11.848754138348777</v>
      </c>
      <c r="G183" s="187">
        <f t="shared" si="12"/>
        <v>286.95</v>
      </c>
      <c r="H183" s="201">
        <v>73</v>
      </c>
      <c r="I183" s="150">
        <v>648.27</v>
      </c>
      <c r="J183" s="150">
        <v>361.32</v>
      </c>
    </row>
    <row r="184" spans="1:10" ht="23.25">
      <c r="A184" s="137"/>
      <c r="B184" s="142" t="s">
        <v>168</v>
      </c>
      <c r="C184" s="158">
        <v>85.252</v>
      </c>
      <c r="D184" s="158">
        <v>85.2601</v>
      </c>
      <c r="E184" s="185">
        <f t="shared" si="10"/>
        <v>0.008099999999998886</v>
      </c>
      <c r="F184" s="186">
        <f t="shared" si="11"/>
        <v>32.526201662445835</v>
      </c>
      <c r="G184" s="187">
        <f t="shared" si="12"/>
        <v>249.02999999999997</v>
      </c>
      <c r="H184" s="188">
        <v>74</v>
      </c>
      <c r="I184" s="150">
        <v>804.06</v>
      </c>
      <c r="J184" s="150">
        <v>555.03</v>
      </c>
    </row>
    <row r="185" spans="1:10" ht="23.25">
      <c r="A185" s="137"/>
      <c r="B185" s="142" t="s">
        <v>169</v>
      </c>
      <c r="C185" s="158">
        <v>84.9812</v>
      </c>
      <c r="D185" s="158">
        <v>84.9862</v>
      </c>
      <c r="E185" s="185">
        <f t="shared" si="10"/>
        <v>0.0049999999999954525</v>
      </c>
      <c r="F185" s="186">
        <f t="shared" si="11"/>
        <v>17.69598301184021</v>
      </c>
      <c r="G185" s="187">
        <f t="shared" si="12"/>
        <v>282.55000000000007</v>
      </c>
      <c r="H185" s="201">
        <v>75</v>
      </c>
      <c r="I185" s="150">
        <v>765.45</v>
      </c>
      <c r="J185" s="150">
        <v>482.9</v>
      </c>
    </row>
    <row r="186" spans="1:10" ht="23.25">
      <c r="A186" s="137">
        <v>21554</v>
      </c>
      <c r="B186" s="142" t="s">
        <v>149</v>
      </c>
      <c r="C186" s="158">
        <v>85.0722</v>
      </c>
      <c r="D186" s="158">
        <v>85.0746</v>
      </c>
      <c r="E186" s="185">
        <f t="shared" si="10"/>
        <v>0.0024000000000086175</v>
      </c>
      <c r="F186" s="186">
        <f t="shared" si="11"/>
        <v>10.599302212642392</v>
      </c>
      <c r="G186" s="187">
        <f t="shared" si="12"/>
        <v>226.43000000000006</v>
      </c>
      <c r="H186" s="188">
        <v>76</v>
      </c>
      <c r="I186" s="150">
        <v>666.45</v>
      </c>
      <c r="J186" s="150">
        <v>440.02</v>
      </c>
    </row>
    <row r="187" spans="1:10" ht="23.25">
      <c r="A187" s="137"/>
      <c r="B187" s="142" t="s">
        <v>150</v>
      </c>
      <c r="C187" s="158">
        <v>86.0551</v>
      </c>
      <c r="D187" s="158">
        <v>86.058</v>
      </c>
      <c r="E187" s="185">
        <f t="shared" si="10"/>
        <v>0.002900000000011005</v>
      </c>
      <c r="F187" s="186">
        <f t="shared" si="11"/>
        <v>8.71918220087494</v>
      </c>
      <c r="G187" s="187">
        <f t="shared" si="12"/>
        <v>332.59999999999997</v>
      </c>
      <c r="H187" s="201">
        <v>77</v>
      </c>
      <c r="I187" s="150">
        <v>615.41</v>
      </c>
      <c r="J187" s="150">
        <v>282.81</v>
      </c>
    </row>
    <row r="188" spans="1:10" ht="23.25">
      <c r="A188" s="137"/>
      <c r="B188" s="142" t="s">
        <v>151</v>
      </c>
      <c r="C188" s="158">
        <v>84.807</v>
      </c>
      <c r="D188" s="158">
        <v>84.8098</v>
      </c>
      <c r="E188" s="185">
        <f t="shared" si="10"/>
        <v>0.0027999999999934744</v>
      </c>
      <c r="F188" s="186">
        <f t="shared" si="11"/>
        <v>10.269953051619257</v>
      </c>
      <c r="G188" s="187">
        <f t="shared" si="12"/>
        <v>272.64</v>
      </c>
      <c r="H188" s="188">
        <v>78</v>
      </c>
      <c r="I188" s="150">
        <v>781.29</v>
      </c>
      <c r="J188" s="150">
        <v>508.65</v>
      </c>
    </row>
    <row r="189" spans="1:10" ht="23.25">
      <c r="A189" s="137">
        <v>21570</v>
      </c>
      <c r="B189" s="142" t="s">
        <v>152</v>
      </c>
      <c r="C189" s="158">
        <v>86.7218</v>
      </c>
      <c r="D189" s="158">
        <v>86.7245</v>
      </c>
      <c r="E189" s="185">
        <f t="shared" si="10"/>
        <v>0.0027000000000043656</v>
      </c>
      <c r="F189" s="186">
        <f t="shared" si="11"/>
        <v>10.104790419178013</v>
      </c>
      <c r="G189" s="187">
        <f t="shared" si="12"/>
        <v>267.20000000000005</v>
      </c>
      <c r="H189" s="201">
        <v>79</v>
      </c>
      <c r="I189" s="150">
        <v>715.21</v>
      </c>
      <c r="J189" s="150">
        <v>448.01</v>
      </c>
    </row>
    <row r="190" spans="1:10" ht="23.25">
      <c r="A190" s="137"/>
      <c r="B190" s="142" t="s">
        <v>153</v>
      </c>
      <c r="C190" s="158">
        <v>85.9371</v>
      </c>
      <c r="D190" s="158">
        <v>85.9425</v>
      </c>
      <c r="E190" s="185">
        <f t="shared" si="10"/>
        <v>0.00539999999999452</v>
      </c>
      <c r="F190" s="186">
        <f t="shared" si="11"/>
        <v>22.92409577175463</v>
      </c>
      <c r="G190" s="187">
        <f t="shared" si="12"/>
        <v>235.56</v>
      </c>
      <c r="H190" s="188">
        <v>80</v>
      </c>
      <c r="I190" s="150">
        <v>744.49</v>
      </c>
      <c r="J190" s="150">
        <v>508.93</v>
      </c>
    </row>
    <row r="191" spans="1:10" ht="23.25">
      <c r="A191" s="137"/>
      <c r="B191" s="142" t="s">
        <v>154</v>
      </c>
      <c r="C191" s="158">
        <v>87.0005</v>
      </c>
      <c r="D191" s="158">
        <v>87.0023</v>
      </c>
      <c r="E191" s="185">
        <f t="shared" si="10"/>
        <v>0.0018000000000029104</v>
      </c>
      <c r="F191" s="186">
        <f t="shared" si="11"/>
        <v>6.662965019444422</v>
      </c>
      <c r="G191" s="187">
        <f t="shared" si="12"/>
        <v>270.15</v>
      </c>
      <c r="H191" s="201">
        <v>81</v>
      </c>
      <c r="I191" s="150">
        <v>637.75</v>
      </c>
      <c r="J191" s="150">
        <v>367.6</v>
      </c>
    </row>
    <row r="192" spans="1:10" ht="23.25">
      <c r="A192" s="137">
        <v>21210</v>
      </c>
      <c r="B192" s="142" t="s">
        <v>155</v>
      </c>
      <c r="C192" s="158">
        <v>86.1356</v>
      </c>
      <c r="D192" s="158">
        <v>86.1398</v>
      </c>
      <c r="E192" s="185">
        <f t="shared" si="10"/>
        <v>0.004199999999997317</v>
      </c>
      <c r="F192" s="186">
        <f t="shared" si="11"/>
        <v>15.634888136087994</v>
      </c>
      <c r="G192" s="187">
        <f t="shared" si="12"/>
        <v>268.62999999999994</v>
      </c>
      <c r="H192" s="188">
        <v>82</v>
      </c>
      <c r="I192" s="150">
        <v>652.05</v>
      </c>
      <c r="J192" s="150">
        <v>383.42</v>
      </c>
    </row>
    <row r="193" spans="1:10" ht="23.25">
      <c r="A193" s="137"/>
      <c r="B193" s="142" t="s">
        <v>156</v>
      </c>
      <c r="C193" s="158">
        <v>87.2083</v>
      </c>
      <c r="D193" s="158">
        <v>87.2105</v>
      </c>
      <c r="E193" s="185">
        <f t="shared" si="10"/>
        <v>0.002200000000001978</v>
      </c>
      <c r="F193" s="186">
        <f t="shared" si="11"/>
        <v>8.054182683514473</v>
      </c>
      <c r="G193" s="187">
        <f t="shared" si="12"/>
        <v>273.15</v>
      </c>
      <c r="H193" s="201">
        <v>83</v>
      </c>
      <c r="I193" s="150">
        <v>666.75</v>
      </c>
      <c r="J193" s="150">
        <v>393.6</v>
      </c>
    </row>
    <row r="194" spans="1:10" ht="23.25">
      <c r="A194" s="137"/>
      <c r="B194" s="142" t="s">
        <v>157</v>
      </c>
      <c r="C194" s="158">
        <v>85.1604</v>
      </c>
      <c r="D194" s="158">
        <v>85.1639</v>
      </c>
      <c r="E194" s="185">
        <f t="shared" si="10"/>
        <v>0.003500000000002501</v>
      </c>
      <c r="F194" s="186">
        <f t="shared" si="11"/>
        <v>14.363099146431804</v>
      </c>
      <c r="G194" s="187">
        <f t="shared" si="12"/>
        <v>243.67999999999995</v>
      </c>
      <c r="H194" s="188">
        <v>84</v>
      </c>
      <c r="I194" s="150">
        <v>746.55</v>
      </c>
      <c r="J194" s="150">
        <v>502.87</v>
      </c>
    </row>
    <row r="195" spans="1:10" ht="23.25">
      <c r="A195" s="137">
        <v>21583</v>
      </c>
      <c r="B195" s="142" t="s">
        <v>173</v>
      </c>
      <c r="C195" s="158">
        <v>83.738</v>
      </c>
      <c r="D195" s="158">
        <v>83.7505</v>
      </c>
      <c r="E195" s="185">
        <f t="shared" si="10"/>
        <v>0.012500000000002842</v>
      </c>
      <c r="F195" s="186">
        <f t="shared" si="11"/>
        <v>51.00375387629688</v>
      </c>
      <c r="G195" s="187">
        <f t="shared" si="12"/>
        <v>245.08000000000004</v>
      </c>
      <c r="H195" s="201">
        <v>85</v>
      </c>
      <c r="I195" s="150">
        <v>764.23</v>
      </c>
      <c r="J195" s="150">
        <v>519.15</v>
      </c>
    </row>
    <row r="196" spans="1:10" ht="23.25">
      <c r="A196" s="137"/>
      <c r="B196" s="142" t="s">
        <v>174</v>
      </c>
      <c r="C196" s="158">
        <v>85.0422</v>
      </c>
      <c r="D196" s="158">
        <v>85.0502</v>
      </c>
      <c r="E196" s="185">
        <f aca="true" t="shared" si="13" ref="E196:E259">D196-C196</f>
        <v>0.008000000000009777</v>
      </c>
      <c r="F196" s="186">
        <f aca="true" t="shared" si="14" ref="F196:F259">((10^6)*E196/G196)</f>
        <v>32.246362207302916</v>
      </c>
      <c r="G196" s="187">
        <f aca="true" t="shared" si="15" ref="G196:G259">I196-J196</f>
        <v>248.08999999999992</v>
      </c>
      <c r="H196" s="188">
        <v>86</v>
      </c>
      <c r="I196" s="150">
        <v>794.78</v>
      </c>
      <c r="J196" s="150">
        <v>546.69</v>
      </c>
    </row>
    <row r="197" spans="1:10" ht="23.25">
      <c r="A197" s="203"/>
      <c r="B197" s="204" t="s">
        <v>175</v>
      </c>
      <c r="C197" s="205">
        <v>84.598</v>
      </c>
      <c r="D197" s="205">
        <v>84.6062</v>
      </c>
      <c r="E197" s="206">
        <f t="shared" si="13"/>
        <v>0.008200000000002206</v>
      </c>
      <c r="F197" s="207">
        <f t="shared" si="14"/>
        <v>30.130442770539055</v>
      </c>
      <c r="G197" s="208">
        <f t="shared" si="15"/>
        <v>272.15000000000003</v>
      </c>
      <c r="H197" s="209">
        <v>87</v>
      </c>
      <c r="I197" s="210">
        <v>744.22</v>
      </c>
      <c r="J197" s="210">
        <v>472.07</v>
      </c>
    </row>
    <row r="198" spans="1:10" ht="23.25">
      <c r="A198" s="196">
        <v>21667</v>
      </c>
      <c r="B198" s="211" t="s">
        <v>182</v>
      </c>
      <c r="C198" s="197">
        <v>87.0621</v>
      </c>
      <c r="D198" s="197">
        <v>87.0723</v>
      </c>
      <c r="E198" s="198">
        <f t="shared" si="13"/>
        <v>0.010199999999997544</v>
      </c>
      <c r="F198" s="199">
        <f t="shared" si="14"/>
        <v>36.273115220474914</v>
      </c>
      <c r="G198" s="200">
        <f t="shared" si="15"/>
        <v>281.2</v>
      </c>
      <c r="H198" s="201">
        <v>1</v>
      </c>
      <c r="I198" s="202">
        <v>674.78</v>
      </c>
      <c r="J198" s="202">
        <v>393.58</v>
      </c>
    </row>
    <row r="199" spans="1:10" ht="23.25">
      <c r="A199" s="137"/>
      <c r="B199" s="142" t="s">
        <v>183</v>
      </c>
      <c r="C199" s="158">
        <v>85.8312</v>
      </c>
      <c r="D199" s="158">
        <v>85.8379</v>
      </c>
      <c r="E199" s="185">
        <f t="shared" si="13"/>
        <v>0.006700000000009254</v>
      </c>
      <c r="F199" s="186">
        <f t="shared" si="14"/>
        <v>25.52089285037616</v>
      </c>
      <c r="G199" s="187">
        <f t="shared" si="15"/>
        <v>262.53000000000003</v>
      </c>
      <c r="H199" s="201">
        <v>2</v>
      </c>
      <c r="I199" s="150">
        <v>663.33</v>
      </c>
      <c r="J199" s="150">
        <v>400.8</v>
      </c>
    </row>
    <row r="200" spans="1:10" ht="23.25">
      <c r="A200" s="137"/>
      <c r="B200" s="142" t="s">
        <v>184</v>
      </c>
      <c r="C200" s="158">
        <v>86.3408</v>
      </c>
      <c r="D200" s="158">
        <v>86.347</v>
      </c>
      <c r="E200" s="185">
        <f t="shared" si="13"/>
        <v>0.006199999999992656</v>
      </c>
      <c r="F200" s="186">
        <f t="shared" si="14"/>
        <v>25.817197584812227</v>
      </c>
      <c r="G200" s="187">
        <f t="shared" si="15"/>
        <v>240.14999999999998</v>
      </c>
      <c r="H200" s="188">
        <v>3</v>
      </c>
      <c r="I200" s="150">
        <v>734.9</v>
      </c>
      <c r="J200" s="150">
        <v>494.75</v>
      </c>
    </row>
    <row r="201" spans="1:10" ht="23.25">
      <c r="A201" s="137">
        <v>21671</v>
      </c>
      <c r="B201" s="142" t="s">
        <v>149</v>
      </c>
      <c r="C201" s="158">
        <v>85.0838</v>
      </c>
      <c r="D201" s="158">
        <v>85.1705</v>
      </c>
      <c r="E201" s="185">
        <f t="shared" si="13"/>
        <v>0.08670000000000755</v>
      </c>
      <c r="F201" s="186">
        <f t="shared" si="14"/>
        <v>316.63136366959145</v>
      </c>
      <c r="G201" s="187">
        <f t="shared" si="15"/>
        <v>273.82000000000005</v>
      </c>
      <c r="H201" s="201">
        <v>4</v>
      </c>
      <c r="I201" s="150">
        <v>627.33</v>
      </c>
      <c r="J201" s="150">
        <v>353.51</v>
      </c>
    </row>
    <row r="202" spans="1:10" ht="23.25">
      <c r="A202" s="137"/>
      <c r="B202" s="142" t="s">
        <v>150</v>
      </c>
      <c r="C202" s="158">
        <v>86.0786</v>
      </c>
      <c r="D202" s="158">
        <v>86.1583</v>
      </c>
      <c r="E202" s="185">
        <f t="shared" si="13"/>
        <v>0.07970000000000255</v>
      </c>
      <c r="F202" s="186">
        <f t="shared" si="14"/>
        <v>276.96691687518256</v>
      </c>
      <c r="G202" s="187">
        <f t="shared" si="15"/>
        <v>287.76000000000005</v>
      </c>
      <c r="H202" s="188">
        <v>5</v>
      </c>
      <c r="I202" s="150">
        <v>665.83</v>
      </c>
      <c r="J202" s="150">
        <v>378.07</v>
      </c>
    </row>
    <row r="203" spans="1:10" ht="23.25">
      <c r="A203" s="137"/>
      <c r="B203" s="142" t="s">
        <v>151</v>
      </c>
      <c r="C203" s="158">
        <v>84.8217</v>
      </c>
      <c r="D203" s="158">
        <v>84.8921</v>
      </c>
      <c r="E203" s="185">
        <f t="shared" si="13"/>
        <v>0.07039999999999225</v>
      </c>
      <c r="F203" s="186">
        <f t="shared" si="14"/>
        <v>275.32264372308276</v>
      </c>
      <c r="G203" s="187">
        <f t="shared" si="15"/>
        <v>255.69999999999993</v>
      </c>
      <c r="H203" s="201">
        <v>6</v>
      </c>
      <c r="I203" s="150">
        <v>779.4</v>
      </c>
      <c r="J203" s="150">
        <v>523.7</v>
      </c>
    </row>
    <row r="204" spans="1:10" ht="23.25">
      <c r="A204" s="137">
        <v>21714</v>
      </c>
      <c r="B204" s="142" t="s">
        <v>158</v>
      </c>
      <c r="C204" s="158">
        <v>85.3922</v>
      </c>
      <c r="D204" s="158">
        <v>85.4627</v>
      </c>
      <c r="E204" s="185">
        <f t="shared" si="13"/>
        <v>0.07049999999999557</v>
      </c>
      <c r="F204" s="186">
        <f t="shared" si="14"/>
        <v>238.56253383864228</v>
      </c>
      <c r="G204" s="187">
        <f t="shared" si="15"/>
        <v>295.52</v>
      </c>
      <c r="H204" s="188">
        <v>7</v>
      </c>
      <c r="I204" s="150">
        <v>793.54</v>
      </c>
      <c r="J204" s="150">
        <v>498.02</v>
      </c>
    </row>
    <row r="205" spans="1:10" ht="23.25">
      <c r="A205" s="137"/>
      <c r="B205" s="142" t="s">
        <v>159</v>
      </c>
      <c r="C205" s="158">
        <v>87.4571</v>
      </c>
      <c r="D205" s="158">
        <v>87.558</v>
      </c>
      <c r="E205" s="185">
        <f t="shared" si="13"/>
        <v>0.10090000000000998</v>
      </c>
      <c r="F205" s="186">
        <f t="shared" si="14"/>
        <v>320.62281537975844</v>
      </c>
      <c r="G205" s="187">
        <f t="shared" si="15"/>
        <v>314.7</v>
      </c>
      <c r="H205" s="201">
        <v>8</v>
      </c>
      <c r="I205" s="150">
        <v>775.9</v>
      </c>
      <c r="J205" s="150">
        <v>461.2</v>
      </c>
    </row>
    <row r="206" spans="1:10" ht="23.25">
      <c r="A206" s="137"/>
      <c r="B206" s="142" t="s">
        <v>160</v>
      </c>
      <c r="C206" s="158">
        <v>85.8745</v>
      </c>
      <c r="D206" s="158">
        <v>85.9688</v>
      </c>
      <c r="E206" s="185">
        <f t="shared" si="13"/>
        <v>0.09430000000000405</v>
      </c>
      <c r="F206" s="186">
        <f t="shared" si="14"/>
        <v>317.58326878390216</v>
      </c>
      <c r="G206" s="187">
        <f t="shared" si="15"/>
        <v>296.92999999999995</v>
      </c>
      <c r="H206" s="188">
        <v>9</v>
      </c>
      <c r="I206" s="150">
        <v>666.53</v>
      </c>
      <c r="J206" s="150">
        <v>369.6</v>
      </c>
    </row>
    <row r="207" spans="1:10" ht="23.25">
      <c r="A207" s="137">
        <v>21721</v>
      </c>
      <c r="B207" s="142" t="s">
        <v>161</v>
      </c>
      <c r="C207" s="158">
        <v>85.0018</v>
      </c>
      <c r="D207" s="158">
        <v>85.2094</v>
      </c>
      <c r="E207" s="185">
        <f t="shared" si="13"/>
        <v>0.20759999999999934</v>
      </c>
      <c r="F207" s="186">
        <f t="shared" si="14"/>
        <v>698.1906235286183</v>
      </c>
      <c r="G207" s="187">
        <f t="shared" si="15"/>
        <v>297.34</v>
      </c>
      <c r="H207" s="201">
        <v>10</v>
      </c>
      <c r="I207" s="150">
        <v>798.52</v>
      </c>
      <c r="J207" s="150">
        <v>501.18</v>
      </c>
    </row>
    <row r="208" spans="1:10" ht="23.25">
      <c r="A208" s="137"/>
      <c r="B208" s="142" t="s">
        <v>162</v>
      </c>
      <c r="C208" s="158">
        <v>85.0195</v>
      </c>
      <c r="D208" s="158">
        <v>85.2187</v>
      </c>
      <c r="E208" s="185">
        <f t="shared" si="13"/>
        <v>0.1992000000000047</v>
      </c>
      <c r="F208" s="186">
        <f t="shared" si="14"/>
        <v>712.7522541863628</v>
      </c>
      <c r="G208" s="187">
        <f t="shared" si="15"/>
        <v>279.48</v>
      </c>
      <c r="H208" s="188">
        <v>11</v>
      </c>
      <c r="I208" s="150">
        <v>672.24</v>
      </c>
      <c r="J208" s="150">
        <v>392.76</v>
      </c>
    </row>
    <row r="209" spans="1:10" ht="23.25">
      <c r="A209" s="137"/>
      <c r="B209" s="142" t="s">
        <v>163</v>
      </c>
      <c r="C209" s="158">
        <v>87.3802</v>
      </c>
      <c r="D209" s="158">
        <v>87.557</v>
      </c>
      <c r="E209" s="185">
        <f t="shared" si="13"/>
        <v>0.17680000000000007</v>
      </c>
      <c r="F209" s="186">
        <f t="shared" si="14"/>
        <v>694.0954773869348</v>
      </c>
      <c r="G209" s="187">
        <f t="shared" si="15"/>
        <v>254.72000000000003</v>
      </c>
      <c r="H209" s="201">
        <v>12</v>
      </c>
      <c r="I209" s="150">
        <v>628.48</v>
      </c>
      <c r="J209" s="150">
        <v>373.76</v>
      </c>
    </row>
    <row r="210" spans="1:10" ht="23.25">
      <c r="A210" s="137">
        <v>21733</v>
      </c>
      <c r="B210" s="142" t="s">
        <v>176</v>
      </c>
      <c r="C210" s="158">
        <v>88.9796</v>
      </c>
      <c r="D210" s="158">
        <v>90.2437</v>
      </c>
      <c r="E210" s="185">
        <f t="shared" si="13"/>
        <v>1.2640999999999991</v>
      </c>
      <c r="F210" s="186">
        <f t="shared" si="14"/>
        <v>3776.3637449961134</v>
      </c>
      <c r="G210" s="187">
        <f t="shared" si="15"/>
        <v>334.74</v>
      </c>
      <c r="H210" s="188">
        <v>13</v>
      </c>
      <c r="I210" s="150">
        <v>702.01</v>
      </c>
      <c r="J210" s="150">
        <v>367.27</v>
      </c>
    </row>
    <row r="211" spans="1:10" ht="23.25">
      <c r="A211" s="137"/>
      <c r="B211" s="142" t="s">
        <v>177</v>
      </c>
      <c r="C211" s="158">
        <v>84.6622</v>
      </c>
      <c r="D211" s="158">
        <v>85.9971</v>
      </c>
      <c r="E211" s="185">
        <f t="shared" si="13"/>
        <v>1.3349000000000046</v>
      </c>
      <c r="F211" s="186">
        <f t="shared" si="14"/>
        <v>4473.975265609829</v>
      </c>
      <c r="G211" s="187">
        <f t="shared" si="15"/>
        <v>298.37</v>
      </c>
      <c r="H211" s="201">
        <v>14</v>
      </c>
      <c r="I211" s="150">
        <v>656.98</v>
      </c>
      <c r="J211" s="150">
        <v>358.61</v>
      </c>
    </row>
    <row r="212" spans="1:10" ht="23.25">
      <c r="A212" s="137"/>
      <c r="B212" s="142" t="s">
        <v>178</v>
      </c>
      <c r="C212" s="158">
        <v>86.3544</v>
      </c>
      <c r="D212" s="158">
        <v>87.5402</v>
      </c>
      <c r="E212" s="185">
        <f t="shared" si="13"/>
        <v>1.1858000000000004</v>
      </c>
      <c r="F212" s="186">
        <f t="shared" si="14"/>
        <v>3849.7500162327137</v>
      </c>
      <c r="G212" s="187">
        <f t="shared" si="15"/>
        <v>308.02</v>
      </c>
      <c r="H212" s="188">
        <v>15</v>
      </c>
      <c r="I212" s="150">
        <v>765.17</v>
      </c>
      <c r="J212" s="150">
        <v>457.15</v>
      </c>
    </row>
    <row r="213" spans="1:10" ht="23.25">
      <c r="A213" s="137">
        <v>21735</v>
      </c>
      <c r="B213" s="142" t="s">
        <v>179</v>
      </c>
      <c r="C213" s="158">
        <v>85.1354</v>
      </c>
      <c r="D213" s="158">
        <v>85.2367</v>
      </c>
      <c r="E213" s="185">
        <f t="shared" si="13"/>
        <v>0.10129999999999484</v>
      </c>
      <c r="F213" s="186">
        <f t="shared" si="14"/>
        <v>351.6018187497652</v>
      </c>
      <c r="G213" s="187">
        <f t="shared" si="15"/>
        <v>288.10999999999996</v>
      </c>
      <c r="H213" s="201">
        <v>16</v>
      </c>
      <c r="I213" s="150">
        <v>617.52</v>
      </c>
      <c r="J213" s="150">
        <v>329.41</v>
      </c>
    </row>
    <row r="214" spans="1:10" ht="23.25">
      <c r="A214" s="137"/>
      <c r="B214" s="142" t="s">
        <v>180</v>
      </c>
      <c r="C214" s="158">
        <v>87.7018</v>
      </c>
      <c r="D214" s="158">
        <v>87.7924</v>
      </c>
      <c r="E214" s="185">
        <f t="shared" si="13"/>
        <v>0.0905999999999949</v>
      </c>
      <c r="F214" s="186">
        <f t="shared" si="14"/>
        <v>320.62851682767064</v>
      </c>
      <c r="G214" s="187">
        <f t="shared" si="15"/>
        <v>282.57000000000005</v>
      </c>
      <c r="H214" s="188">
        <v>17</v>
      </c>
      <c r="I214" s="150">
        <v>813.83</v>
      </c>
      <c r="J214" s="150">
        <v>531.26</v>
      </c>
    </row>
    <row r="215" spans="1:10" ht="23.25">
      <c r="A215" s="137"/>
      <c r="B215" s="142" t="s">
        <v>181</v>
      </c>
      <c r="C215" s="158">
        <v>88.0488</v>
      </c>
      <c r="D215" s="158">
        <v>88.1426</v>
      </c>
      <c r="E215" s="185">
        <f t="shared" si="13"/>
        <v>0.09380000000000166</v>
      </c>
      <c r="F215" s="186">
        <f t="shared" si="14"/>
        <v>354.25636377370523</v>
      </c>
      <c r="G215" s="187">
        <f t="shared" si="15"/>
        <v>264.78</v>
      </c>
      <c r="H215" s="201">
        <v>18</v>
      </c>
      <c r="I215" s="150">
        <v>771.75</v>
      </c>
      <c r="J215" s="150">
        <v>506.97</v>
      </c>
    </row>
    <row r="216" spans="1:10" ht="23.25">
      <c r="A216" s="137">
        <v>21742</v>
      </c>
      <c r="B216" s="142" t="s">
        <v>182</v>
      </c>
      <c r="C216" s="158">
        <v>87.0466</v>
      </c>
      <c r="D216" s="158">
        <v>87.3059</v>
      </c>
      <c r="E216" s="185">
        <f t="shared" si="13"/>
        <v>0.2592999999999961</v>
      </c>
      <c r="F216" s="186">
        <f t="shared" si="14"/>
        <v>1048.0578796329821</v>
      </c>
      <c r="G216" s="187">
        <f t="shared" si="15"/>
        <v>247.40999999999997</v>
      </c>
      <c r="H216" s="188">
        <v>19</v>
      </c>
      <c r="I216" s="150">
        <v>862.75</v>
      </c>
      <c r="J216" s="150">
        <v>615.34</v>
      </c>
    </row>
    <row r="217" spans="1:10" ht="23.25">
      <c r="A217" s="137"/>
      <c r="B217" s="142" t="s">
        <v>183</v>
      </c>
      <c r="C217" s="158">
        <v>85.8027</v>
      </c>
      <c r="D217" s="158">
        <v>86.1328</v>
      </c>
      <c r="E217" s="185">
        <f t="shared" si="13"/>
        <v>0.3301000000000016</v>
      </c>
      <c r="F217" s="186">
        <f t="shared" si="14"/>
        <v>1041.8836600069492</v>
      </c>
      <c r="G217" s="187">
        <f t="shared" si="15"/>
        <v>316.8299999999999</v>
      </c>
      <c r="H217" s="201">
        <v>20</v>
      </c>
      <c r="I217" s="150">
        <v>718.56</v>
      </c>
      <c r="J217" s="150">
        <v>401.73</v>
      </c>
    </row>
    <row r="218" spans="1:10" ht="23.25">
      <c r="A218" s="137"/>
      <c r="B218" s="142" t="s">
        <v>184</v>
      </c>
      <c r="C218" s="158">
        <v>86.3141</v>
      </c>
      <c r="D218" s="158">
        <v>86.607</v>
      </c>
      <c r="E218" s="185">
        <f t="shared" si="13"/>
        <v>0.29290000000000305</v>
      </c>
      <c r="F218" s="186">
        <f t="shared" si="14"/>
        <v>988.2583170254508</v>
      </c>
      <c r="G218" s="187">
        <f t="shared" si="15"/>
        <v>296.37999999999994</v>
      </c>
      <c r="H218" s="188">
        <v>21</v>
      </c>
      <c r="I218" s="150">
        <v>662.42</v>
      </c>
      <c r="J218" s="150">
        <v>366.04</v>
      </c>
    </row>
    <row r="219" spans="1:10" ht="23.25">
      <c r="A219" s="137">
        <v>21772</v>
      </c>
      <c r="B219" s="142" t="s">
        <v>149</v>
      </c>
      <c r="C219" s="158">
        <v>85.1072</v>
      </c>
      <c r="D219" s="158">
        <v>85.2663</v>
      </c>
      <c r="E219" s="185">
        <f t="shared" si="13"/>
        <v>0.15909999999999513</v>
      </c>
      <c r="F219" s="186">
        <f t="shared" si="14"/>
        <v>514.5703289239468</v>
      </c>
      <c r="G219" s="187">
        <f t="shared" si="15"/>
        <v>309.19000000000005</v>
      </c>
      <c r="H219" s="201">
        <v>22</v>
      </c>
      <c r="I219" s="150">
        <v>611.59</v>
      </c>
      <c r="J219" s="150">
        <v>302.4</v>
      </c>
    </row>
    <row r="220" spans="1:10" ht="23.25">
      <c r="A220" s="137"/>
      <c r="B220" s="142" t="s">
        <v>150</v>
      </c>
      <c r="C220" s="158">
        <v>86.1183</v>
      </c>
      <c r="D220" s="158">
        <v>86.2718</v>
      </c>
      <c r="E220" s="185">
        <f t="shared" si="13"/>
        <v>0.15349999999999397</v>
      </c>
      <c r="F220" s="186">
        <f t="shared" si="14"/>
        <v>535.4028601325217</v>
      </c>
      <c r="G220" s="187">
        <f t="shared" si="15"/>
        <v>286.7</v>
      </c>
      <c r="H220" s="188">
        <v>23</v>
      </c>
      <c r="I220" s="150">
        <v>640.15</v>
      </c>
      <c r="J220" s="150">
        <v>353.45</v>
      </c>
    </row>
    <row r="221" spans="1:10" ht="23.25">
      <c r="A221" s="137"/>
      <c r="B221" s="142" t="s">
        <v>151</v>
      </c>
      <c r="C221" s="158">
        <v>84.8367</v>
      </c>
      <c r="D221" s="158">
        <v>84.9681</v>
      </c>
      <c r="E221" s="185">
        <f t="shared" si="13"/>
        <v>0.1314000000000135</v>
      </c>
      <c r="F221" s="186">
        <f t="shared" si="14"/>
        <v>481.1600571240745</v>
      </c>
      <c r="G221" s="187">
        <f t="shared" si="15"/>
        <v>273.09</v>
      </c>
      <c r="H221" s="201">
        <v>24</v>
      </c>
      <c r="I221" s="150">
        <v>651.14</v>
      </c>
      <c r="J221" s="150">
        <v>378.05</v>
      </c>
    </row>
    <row r="222" spans="1:10" ht="23.25">
      <c r="A222" s="137">
        <v>21775</v>
      </c>
      <c r="B222" s="142" t="s">
        <v>152</v>
      </c>
      <c r="C222" s="158">
        <v>86.7396</v>
      </c>
      <c r="D222" s="158">
        <v>86.9992</v>
      </c>
      <c r="E222" s="185">
        <f t="shared" si="13"/>
        <v>0.25960000000000605</v>
      </c>
      <c r="F222" s="186">
        <f t="shared" si="14"/>
        <v>850.4504504504704</v>
      </c>
      <c r="G222" s="187">
        <f t="shared" si="15"/>
        <v>305.24999999999994</v>
      </c>
      <c r="H222" s="188">
        <v>25</v>
      </c>
      <c r="I222" s="150">
        <v>619.54</v>
      </c>
      <c r="J222" s="150">
        <v>314.29</v>
      </c>
    </row>
    <row r="223" spans="1:10" ht="23.25">
      <c r="A223" s="137"/>
      <c r="B223" s="142" t="s">
        <v>153</v>
      </c>
      <c r="C223" s="158">
        <v>85.9606</v>
      </c>
      <c r="D223" s="158">
        <v>86.2518</v>
      </c>
      <c r="E223" s="185">
        <f t="shared" si="13"/>
        <v>0.29120000000000346</v>
      </c>
      <c r="F223" s="186">
        <f t="shared" si="14"/>
        <v>951.0124101894297</v>
      </c>
      <c r="G223" s="187">
        <f t="shared" si="15"/>
        <v>306.20000000000005</v>
      </c>
      <c r="H223" s="201">
        <v>26</v>
      </c>
      <c r="I223" s="150">
        <v>673.09</v>
      </c>
      <c r="J223" s="150">
        <v>366.89</v>
      </c>
    </row>
    <row r="224" spans="1:10" ht="23.25">
      <c r="A224" s="137"/>
      <c r="B224" s="142" t="s">
        <v>154</v>
      </c>
      <c r="C224" s="158">
        <v>87.0195</v>
      </c>
      <c r="D224" s="158">
        <v>87.29</v>
      </c>
      <c r="E224" s="185">
        <f t="shared" si="13"/>
        <v>0.2705000000000126</v>
      </c>
      <c r="F224" s="186">
        <f t="shared" si="14"/>
        <v>913.8204790379131</v>
      </c>
      <c r="G224" s="187">
        <f t="shared" si="15"/>
        <v>296.01</v>
      </c>
      <c r="H224" s="188">
        <v>27</v>
      </c>
      <c r="I224" s="150">
        <v>655.79</v>
      </c>
      <c r="J224" s="150">
        <v>359.78</v>
      </c>
    </row>
    <row r="225" spans="1:10" ht="23.25">
      <c r="A225" s="137">
        <v>21778</v>
      </c>
      <c r="B225" s="142" t="s">
        <v>155</v>
      </c>
      <c r="C225" s="158">
        <v>86.1782</v>
      </c>
      <c r="D225" s="158">
        <v>86.4294</v>
      </c>
      <c r="E225" s="185">
        <f t="shared" si="13"/>
        <v>0.2511999999999972</v>
      </c>
      <c r="F225" s="186">
        <f t="shared" si="14"/>
        <v>832.8636318424363</v>
      </c>
      <c r="G225" s="187">
        <f t="shared" si="15"/>
        <v>301.60999999999996</v>
      </c>
      <c r="H225" s="201">
        <v>28</v>
      </c>
      <c r="I225" s="150">
        <v>622.92</v>
      </c>
      <c r="J225" s="150">
        <v>321.31</v>
      </c>
    </row>
    <row r="226" spans="1:10" ht="23.25">
      <c r="A226" s="137"/>
      <c r="B226" s="142" t="s">
        <v>156</v>
      </c>
      <c r="C226" s="158">
        <v>87.2606</v>
      </c>
      <c r="D226" s="158">
        <v>87.4604</v>
      </c>
      <c r="E226" s="185">
        <f t="shared" si="13"/>
        <v>0.1998000000000104</v>
      </c>
      <c r="F226" s="186">
        <f t="shared" si="14"/>
        <v>808.3832335329764</v>
      </c>
      <c r="G226" s="187">
        <f t="shared" si="15"/>
        <v>247.15999999999997</v>
      </c>
      <c r="H226" s="188">
        <v>29</v>
      </c>
      <c r="I226" s="150">
        <v>770.79</v>
      </c>
      <c r="J226" s="150">
        <v>523.63</v>
      </c>
    </row>
    <row r="227" spans="1:10" ht="23.25">
      <c r="A227" s="137"/>
      <c r="B227" s="142" t="s">
        <v>157</v>
      </c>
      <c r="C227" s="158">
        <v>85.1766</v>
      </c>
      <c r="D227" s="158">
        <v>85.4947</v>
      </c>
      <c r="E227" s="185">
        <f t="shared" si="13"/>
        <v>0.31810000000000116</v>
      </c>
      <c r="F227" s="186">
        <f t="shared" si="14"/>
        <v>1082.2672836145932</v>
      </c>
      <c r="G227" s="187">
        <f t="shared" si="15"/>
        <v>293.91999999999996</v>
      </c>
      <c r="H227" s="201">
        <v>30</v>
      </c>
      <c r="I227" s="150">
        <v>641.54</v>
      </c>
      <c r="J227" s="150">
        <v>347.62</v>
      </c>
    </row>
    <row r="228" spans="1:10" ht="23.25">
      <c r="A228" s="137">
        <v>21806</v>
      </c>
      <c r="B228" s="142" t="s">
        <v>176</v>
      </c>
      <c r="C228" s="158">
        <v>88.9364</v>
      </c>
      <c r="D228" s="158">
        <v>89.0245</v>
      </c>
      <c r="E228" s="185">
        <f t="shared" si="13"/>
        <v>0.08809999999999718</v>
      </c>
      <c r="F228" s="186">
        <f t="shared" si="14"/>
        <v>344.4904981621849</v>
      </c>
      <c r="G228" s="187">
        <f t="shared" si="15"/>
        <v>255.74</v>
      </c>
      <c r="H228" s="188">
        <v>31</v>
      </c>
      <c r="I228" s="150">
        <v>790.48</v>
      </c>
      <c r="J228" s="150">
        <v>534.74</v>
      </c>
    </row>
    <row r="229" spans="1:10" ht="23.25">
      <c r="A229" s="137"/>
      <c r="B229" s="142" t="s">
        <v>177</v>
      </c>
      <c r="C229" s="158">
        <v>84.6238</v>
      </c>
      <c r="D229" s="158">
        <v>84.7836</v>
      </c>
      <c r="E229" s="185">
        <f t="shared" si="13"/>
        <v>0.15980000000000416</v>
      </c>
      <c r="F229" s="186">
        <f t="shared" si="14"/>
        <v>521.9322598556494</v>
      </c>
      <c r="G229" s="187">
        <f t="shared" si="15"/>
        <v>306.17</v>
      </c>
      <c r="H229" s="201">
        <v>32</v>
      </c>
      <c r="I229" s="150">
        <v>672.37</v>
      </c>
      <c r="J229" s="150">
        <v>366.2</v>
      </c>
    </row>
    <row r="230" spans="1:10" ht="23.25">
      <c r="A230" s="137"/>
      <c r="B230" s="142" t="s">
        <v>178</v>
      </c>
      <c r="C230" s="158">
        <v>86.3559</v>
      </c>
      <c r="D230" s="158">
        <v>86.466</v>
      </c>
      <c r="E230" s="185">
        <f t="shared" si="13"/>
        <v>0.11009999999998854</v>
      </c>
      <c r="F230" s="186">
        <f t="shared" si="14"/>
        <v>369.62433276257616</v>
      </c>
      <c r="G230" s="187">
        <f t="shared" si="15"/>
        <v>297.86999999999995</v>
      </c>
      <c r="H230" s="188">
        <v>33</v>
      </c>
      <c r="I230" s="150">
        <v>665.42</v>
      </c>
      <c r="J230" s="150">
        <v>367.55</v>
      </c>
    </row>
    <row r="231" spans="1:10" ht="23.25">
      <c r="A231" s="137">
        <v>21813</v>
      </c>
      <c r="B231" s="142" t="s">
        <v>179</v>
      </c>
      <c r="C231" s="158">
        <v>85.141</v>
      </c>
      <c r="D231" s="158">
        <v>85.2325</v>
      </c>
      <c r="E231" s="185">
        <f t="shared" si="13"/>
        <v>0.09149999999999636</v>
      </c>
      <c r="F231" s="186">
        <f t="shared" si="14"/>
        <v>455.9952157878819</v>
      </c>
      <c r="G231" s="187">
        <f t="shared" si="15"/>
        <v>200.65999999999997</v>
      </c>
      <c r="H231" s="201">
        <v>34</v>
      </c>
      <c r="I231" s="150">
        <v>752.55</v>
      </c>
      <c r="J231" s="150">
        <v>551.89</v>
      </c>
    </row>
    <row r="232" spans="1:10" ht="23.25">
      <c r="A232" s="137"/>
      <c r="B232" s="142" t="s">
        <v>180</v>
      </c>
      <c r="C232" s="158">
        <v>87.6715</v>
      </c>
      <c r="D232" s="158">
        <v>87.7919</v>
      </c>
      <c r="E232" s="185">
        <f t="shared" si="13"/>
        <v>0.12040000000000362</v>
      </c>
      <c r="F232" s="186">
        <f t="shared" si="14"/>
        <v>449.2704951677436</v>
      </c>
      <c r="G232" s="187">
        <f t="shared" si="15"/>
        <v>267.99</v>
      </c>
      <c r="H232" s="188">
        <v>35</v>
      </c>
      <c r="I232" s="150">
        <v>707.24</v>
      </c>
      <c r="J232" s="150">
        <v>439.25</v>
      </c>
    </row>
    <row r="233" spans="1:10" ht="23.25">
      <c r="A233" s="137"/>
      <c r="B233" s="142" t="s">
        <v>181</v>
      </c>
      <c r="C233" s="158">
        <v>88.0733</v>
      </c>
      <c r="D233" s="158">
        <v>88.1704</v>
      </c>
      <c r="E233" s="185">
        <f t="shared" si="13"/>
        <v>0.09709999999999752</v>
      </c>
      <c r="F233" s="186">
        <f t="shared" si="14"/>
        <v>439.46594252092126</v>
      </c>
      <c r="G233" s="187">
        <f t="shared" si="15"/>
        <v>220.94999999999993</v>
      </c>
      <c r="H233" s="201">
        <v>36</v>
      </c>
      <c r="I233" s="150">
        <v>785.65</v>
      </c>
      <c r="J233" s="150">
        <v>564.7</v>
      </c>
    </row>
    <row r="234" spans="1:10" ht="23.25">
      <c r="A234" s="137">
        <v>21821</v>
      </c>
      <c r="B234" s="142" t="s">
        <v>182</v>
      </c>
      <c r="C234" s="158">
        <v>87.0723</v>
      </c>
      <c r="D234" s="158">
        <v>87.0947</v>
      </c>
      <c r="E234" s="185">
        <f t="shared" si="13"/>
        <v>0.02240000000000464</v>
      </c>
      <c r="F234" s="186">
        <f t="shared" si="14"/>
        <v>85.33008266353525</v>
      </c>
      <c r="G234" s="187">
        <f t="shared" si="15"/>
        <v>262.51</v>
      </c>
      <c r="H234" s="188">
        <v>37</v>
      </c>
      <c r="I234" s="150">
        <v>780.91</v>
      </c>
      <c r="J234" s="150">
        <v>518.4</v>
      </c>
    </row>
    <row r="235" spans="1:10" ht="23.25">
      <c r="A235" s="137"/>
      <c r="B235" s="142" t="s">
        <v>183</v>
      </c>
      <c r="C235" s="158">
        <v>85.8157</v>
      </c>
      <c r="D235" s="158">
        <v>85.8376</v>
      </c>
      <c r="E235" s="185">
        <f t="shared" si="13"/>
        <v>0.02189999999998804</v>
      </c>
      <c r="F235" s="186">
        <f t="shared" si="14"/>
        <v>91.28042680888647</v>
      </c>
      <c r="G235" s="187">
        <f t="shared" si="15"/>
        <v>239.91999999999996</v>
      </c>
      <c r="H235" s="201">
        <v>38</v>
      </c>
      <c r="I235" s="150">
        <v>815.28</v>
      </c>
      <c r="J235" s="150">
        <v>575.36</v>
      </c>
    </row>
    <row r="236" spans="1:10" ht="23.25">
      <c r="A236" s="137"/>
      <c r="B236" s="142" t="s">
        <v>184</v>
      </c>
      <c r="C236" s="158">
        <v>86.3107</v>
      </c>
      <c r="D236" s="158">
        <v>86.3356</v>
      </c>
      <c r="E236" s="185">
        <f t="shared" si="13"/>
        <v>0.024900000000002365</v>
      </c>
      <c r="F236" s="186">
        <f t="shared" si="14"/>
        <v>85.7260896509067</v>
      </c>
      <c r="G236" s="187">
        <f t="shared" si="15"/>
        <v>290.46000000000004</v>
      </c>
      <c r="H236" s="188">
        <v>39</v>
      </c>
      <c r="I236" s="150">
        <v>590.11</v>
      </c>
      <c r="J236" s="150">
        <v>299.65</v>
      </c>
    </row>
    <row r="237" spans="1:10" ht="23.25">
      <c r="A237" s="137">
        <v>21828</v>
      </c>
      <c r="B237" s="142" t="s">
        <v>176</v>
      </c>
      <c r="C237" s="158">
        <v>88.9721</v>
      </c>
      <c r="D237" s="158">
        <v>88.9893</v>
      </c>
      <c r="E237" s="185">
        <f t="shared" si="13"/>
        <v>0.017200000000002547</v>
      </c>
      <c r="F237" s="186">
        <f t="shared" si="14"/>
        <v>60.91945880853776</v>
      </c>
      <c r="G237" s="187">
        <f t="shared" si="15"/>
        <v>282.3399999999999</v>
      </c>
      <c r="H237" s="201">
        <v>40</v>
      </c>
      <c r="I237" s="150">
        <v>665.81</v>
      </c>
      <c r="J237" s="150">
        <v>383.47</v>
      </c>
    </row>
    <row r="238" spans="1:10" ht="23.25">
      <c r="A238" s="137"/>
      <c r="B238" s="142" t="s">
        <v>177</v>
      </c>
      <c r="C238" s="158">
        <v>84.6554</v>
      </c>
      <c r="D238" s="158">
        <v>84.6745</v>
      </c>
      <c r="E238" s="185">
        <f t="shared" si="13"/>
        <v>0.019099999999994566</v>
      </c>
      <c r="F238" s="186">
        <f t="shared" si="14"/>
        <v>76.03503184711212</v>
      </c>
      <c r="G238" s="187">
        <f t="shared" si="15"/>
        <v>251.2</v>
      </c>
      <c r="H238" s="188">
        <v>41</v>
      </c>
      <c r="I238" s="150">
        <v>759.9</v>
      </c>
      <c r="J238" s="150">
        <v>508.7</v>
      </c>
    </row>
    <row r="239" spans="1:10" ht="23.25">
      <c r="A239" s="137"/>
      <c r="B239" s="142" t="s">
        <v>178</v>
      </c>
      <c r="C239" s="158">
        <v>86.3276</v>
      </c>
      <c r="D239" s="158">
        <v>86.3431</v>
      </c>
      <c r="E239" s="185">
        <f t="shared" si="13"/>
        <v>0.015500000000002956</v>
      </c>
      <c r="F239" s="186">
        <f t="shared" si="14"/>
        <v>54.4413613852796</v>
      </c>
      <c r="G239" s="187">
        <f t="shared" si="15"/>
        <v>284.71000000000004</v>
      </c>
      <c r="H239" s="201">
        <v>42</v>
      </c>
      <c r="I239" s="150">
        <v>793.74</v>
      </c>
      <c r="J239" s="150">
        <v>509.03</v>
      </c>
    </row>
    <row r="240" spans="1:10" ht="23.25">
      <c r="A240" s="137">
        <v>21833</v>
      </c>
      <c r="B240" s="142" t="s">
        <v>179</v>
      </c>
      <c r="C240" s="158">
        <v>85.1284</v>
      </c>
      <c r="D240" s="158">
        <v>85.1504</v>
      </c>
      <c r="E240" s="185">
        <f t="shared" si="13"/>
        <v>0.02200000000000557</v>
      </c>
      <c r="F240" s="186">
        <f t="shared" si="14"/>
        <v>74.87832272558991</v>
      </c>
      <c r="G240" s="187">
        <f t="shared" si="15"/>
        <v>293.81</v>
      </c>
      <c r="H240" s="188">
        <v>43</v>
      </c>
      <c r="I240" s="150">
        <v>796.23</v>
      </c>
      <c r="J240" s="150">
        <v>502.42</v>
      </c>
    </row>
    <row r="241" spans="1:10" ht="23.25">
      <c r="A241" s="137"/>
      <c r="B241" s="142" t="s">
        <v>180</v>
      </c>
      <c r="C241" s="158">
        <v>87.6618</v>
      </c>
      <c r="D241" s="158">
        <v>87.6794</v>
      </c>
      <c r="E241" s="185">
        <f t="shared" si="13"/>
        <v>0.017600000000001614</v>
      </c>
      <c r="F241" s="186">
        <f t="shared" si="14"/>
        <v>58.18758885179231</v>
      </c>
      <c r="G241" s="187">
        <f t="shared" si="15"/>
        <v>302.4699999999999</v>
      </c>
      <c r="H241" s="201">
        <v>44</v>
      </c>
      <c r="I241" s="150">
        <v>823.66</v>
      </c>
      <c r="J241" s="150">
        <v>521.19</v>
      </c>
    </row>
    <row r="242" spans="1:10" ht="23.25">
      <c r="A242" s="137"/>
      <c r="B242" s="142" t="s">
        <v>181</v>
      </c>
      <c r="C242" s="158">
        <v>88.038</v>
      </c>
      <c r="D242" s="158">
        <v>88.0544</v>
      </c>
      <c r="E242" s="185">
        <f t="shared" si="13"/>
        <v>0.01640000000000441</v>
      </c>
      <c r="F242" s="186">
        <f t="shared" si="14"/>
        <v>56.96620236897567</v>
      </c>
      <c r="G242" s="187">
        <f t="shared" si="15"/>
        <v>287.89000000000004</v>
      </c>
      <c r="H242" s="188">
        <v>45</v>
      </c>
      <c r="I242" s="150">
        <v>698.84</v>
      </c>
      <c r="J242" s="150">
        <v>410.95</v>
      </c>
    </row>
    <row r="243" spans="1:10" ht="23.25">
      <c r="A243" s="137">
        <v>21843</v>
      </c>
      <c r="B243" s="142" t="s">
        <v>182</v>
      </c>
      <c r="C243" s="158">
        <v>87.033</v>
      </c>
      <c r="D243" s="158">
        <v>87.0484</v>
      </c>
      <c r="E243" s="185">
        <f t="shared" si="13"/>
        <v>0.015399999999999636</v>
      </c>
      <c r="F243" s="186">
        <f t="shared" si="14"/>
        <v>46.69213510399501</v>
      </c>
      <c r="G243" s="187">
        <f t="shared" si="15"/>
        <v>329.82000000000005</v>
      </c>
      <c r="H243" s="201">
        <v>46</v>
      </c>
      <c r="I243" s="150">
        <v>636.96</v>
      </c>
      <c r="J243" s="150">
        <v>307.14</v>
      </c>
    </row>
    <row r="244" spans="1:10" ht="23.25">
      <c r="A244" s="137"/>
      <c r="B244" s="142" t="s">
        <v>183</v>
      </c>
      <c r="C244" s="158">
        <v>85.7824</v>
      </c>
      <c r="D244" s="158">
        <v>85.7923</v>
      </c>
      <c r="E244" s="185">
        <f t="shared" si="13"/>
        <v>0.009900000000001796</v>
      </c>
      <c r="F244" s="186">
        <f t="shared" si="14"/>
        <v>29.690499040312485</v>
      </c>
      <c r="G244" s="187">
        <f t="shared" si="15"/>
        <v>333.44000000000005</v>
      </c>
      <c r="H244" s="188">
        <v>47</v>
      </c>
      <c r="I244" s="150">
        <v>616.22</v>
      </c>
      <c r="J244" s="150">
        <v>282.78</v>
      </c>
    </row>
    <row r="245" spans="1:10" ht="23.25">
      <c r="A245" s="137"/>
      <c r="B245" s="142" t="s">
        <v>184</v>
      </c>
      <c r="C245" s="158">
        <v>86.2943</v>
      </c>
      <c r="D245" s="158">
        <v>86.3043</v>
      </c>
      <c r="E245" s="185">
        <f t="shared" si="13"/>
        <v>0.009999999999990905</v>
      </c>
      <c r="F245" s="186">
        <f t="shared" si="14"/>
        <v>35.34068419561389</v>
      </c>
      <c r="G245" s="187">
        <f t="shared" si="15"/>
        <v>282.96</v>
      </c>
      <c r="H245" s="201">
        <v>48</v>
      </c>
      <c r="I245" s="150">
        <v>731.01</v>
      </c>
      <c r="J245" s="150">
        <v>448.05</v>
      </c>
    </row>
    <row r="246" spans="1:10" ht="23.25">
      <c r="A246" s="137">
        <v>21855</v>
      </c>
      <c r="B246" s="142" t="s">
        <v>149</v>
      </c>
      <c r="C246" s="158">
        <v>85.071</v>
      </c>
      <c r="D246" s="158">
        <v>85.08</v>
      </c>
      <c r="E246" s="185">
        <f t="shared" si="13"/>
        <v>0.009000000000000341</v>
      </c>
      <c r="F246" s="186">
        <f t="shared" si="14"/>
        <v>33.907244847983804</v>
      </c>
      <c r="G246" s="187">
        <f t="shared" si="15"/>
        <v>265.43</v>
      </c>
      <c r="H246" s="188">
        <v>49</v>
      </c>
      <c r="I246" s="150">
        <v>771.72</v>
      </c>
      <c r="J246" s="150">
        <v>506.29</v>
      </c>
    </row>
    <row r="247" spans="1:10" ht="23.25">
      <c r="A247" s="137"/>
      <c r="B247" s="142" t="s">
        <v>150</v>
      </c>
      <c r="C247" s="158">
        <v>86.0696</v>
      </c>
      <c r="D247" s="158">
        <v>86.0745</v>
      </c>
      <c r="E247" s="185">
        <f t="shared" si="13"/>
        <v>0.004900000000006344</v>
      </c>
      <c r="F247" s="186">
        <f t="shared" si="14"/>
        <v>18.001469507738218</v>
      </c>
      <c r="G247" s="187">
        <f t="shared" si="15"/>
        <v>272.20000000000005</v>
      </c>
      <c r="H247" s="201">
        <v>50</v>
      </c>
      <c r="I247" s="150">
        <v>686.82</v>
      </c>
      <c r="J247" s="150">
        <v>414.62</v>
      </c>
    </row>
    <row r="248" spans="1:10" ht="23.25">
      <c r="A248" s="137"/>
      <c r="B248" s="142" t="s">
        <v>151</v>
      </c>
      <c r="C248" s="158">
        <v>84.829</v>
      </c>
      <c r="D248" s="158">
        <v>84.8344</v>
      </c>
      <c r="E248" s="185">
        <f t="shared" si="13"/>
        <v>0.005400000000008731</v>
      </c>
      <c r="F248" s="186">
        <f t="shared" si="14"/>
        <v>19.70659075983042</v>
      </c>
      <c r="G248" s="187">
        <f t="shared" si="15"/>
        <v>274.02</v>
      </c>
      <c r="H248" s="188">
        <v>51</v>
      </c>
      <c r="I248" s="150">
        <v>651.64</v>
      </c>
      <c r="J248" s="150">
        <v>377.62</v>
      </c>
    </row>
    <row r="249" spans="1:10" ht="23.25">
      <c r="A249" s="137">
        <v>21870</v>
      </c>
      <c r="B249" s="142" t="s">
        <v>152</v>
      </c>
      <c r="C249" s="158">
        <v>86.7116</v>
      </c>
      <c r="D249" s="158">
        <v>86.7119</v>
      </c>
      <c r="E249" s="185">
        <f t="shared" si="13"/>
        <v>0.0002999999999957481</v>
      </c>
      <c r="F249" s="186">
        <f t="shared" si="14"/>
        <v>1.157988188504065</v>
      </c>
      <c r="G249" s="187">
        <f t="shared" si="15"/>
        <v>259.07</v>
      </c>
      <c r="H249" s="201">
        <v>52</v>
      </c>
      <c r="I249" s="150">
        <v>660.28</v>
      </c>
      <c r="J249" s="150">
        <v>401.21</v>
      </c>
    </row>
    <row r="250" spans="1:10" ht="23.25">
      <c r="A250" s="137"/>
      <c r="B250" s="142" t="s">
        <v>153</v>
      </c>
      <c r="C250" s="158">
        <v>85.9207</v>
      </c>
      <c r="D250" s="158">
        <v>85.9208</v>
      </c>
      <c r="E250" s="185">
        <f t="shared" si="13"/>
        <v>0.00010000000000331966</v>
      </c>
      <c r="F250" s="186">
        <f t="shared" si="14"/>
        <v>0.339454835545401</v>
      </c>
      <c r="G250" s="187">
        <f t="shared" si="15"/>
        <v>294.5899999999999</v>
      </c>
      <c r="H250" s="188">
        <v>53</v>
      </c>
      <c r="I250" s="150">
        <v>638.31</v>
      </c>
      <c r="J250" s="150">
        <v>343.72</v>
      </c>
    </row>
    <row r="251" spans="1:10" ht="23.25">
      <c r="A251" s="137"/>
      <c r="B251" s="142" t="s">
        <v>154</v>
      </c>
      <c r="C251" s="158">
        <v>86.9567</v>
      </c>
      <c r="D251" s="158">
        <v>86.9569</v>
      </c>
      <c r="E251" s="185">
        <f t="shared" si="13"/>
        <v>0.0002000000000066393</v>
      </c>
      <c r="F251" s="186">
        <f t="shared" si="14"/>
        <v>0.8314971105751437</v>
      </c>
      <c r="G251" s="187">
        <f t="shared" si="15"/>
        <v>240.52999999999997</v>
      </c>
      <c r="H251" s="201">
        <v>54</v>
      </c>
      <c r="I251" s="150">
        <v>787.93</v>
      </c>
      <c r="J251" s="150">
        <v>547.4</v>
      </c>
    </row>
    <row r="252" spans="1:10" ht="23.25">
      <c r="A252" s="137">
        <v>21875</v>
      </c>
      <c r="B252" s="142" t="s">
        <v>155</v>
      </c>
      <c r="C252" s="158">
        <v>86.1214</v>
      </c>
      <c r="D252" s="158">
        <v>86.1214</v>
      </c>
      <c r="E252" s="185">
        <f t="shared" si="13"/>
        <v>0</v>
      </c>
      <c r="F252" s="186">
        <f t="shared" si="14"/>
        <v>0</v>
      </c>
      <c r="G252" s="187">
        <f t="shared" si="15"/>
        <v>214.93000000000006</v>
      </c>
      <c r="H252" s="188">
        <v>55</v>
      </c>
      <c r="I252" s="150">
        <v>782.94</v>
      </c>
      <c r="J252" s="150">
        <v>568.01</v>
      </c>
    </row>
    <row r="253" spans="1:10" ht="23.25">
      <c r="A253" s="137"/>
      <c r="B253" s="142" t="s">
        <v>156</v>
      </c>
      <c r="C253" s="158">
        <v>87.197</v>
      </c>
      <c r="D253" s="158">
        <v>87.197</v>
      </c>
      <c r="E253" s="185">
        <f t="shared" si="13"/>
        <v>0</v>
      </c>
      <c r="F253" s="186">
        <f t="shared" si="14"/>
        <v>0</v>
      </c>
      <c r="G253" s="187">
        <f t="shared" si="15"/>
        <v>255.7</v>
      </c>
      <c r="H253" s="201">
        <v>56</v>
      </c>
      <c r="I253" s="150">
        <v>609.65</v>
      </c>
      <c r="J253" s="150">
        <v>353.95</v>
      </c>
    </row>
    <row r="254" spans="1:10" ht="23.25">
      <c r="A254" s="137"/>
      <c r="B254" s="142" t="s">
        <v>157</v>
      </c>
      <c r="C254" s="158">
        <v>85.1259</v>
      </c>
      <c r="D254" s="158">
        <v>85.1275</v>
      </c>
      <c r="E254" s="185">
        <f t="shared" si="13"/>
        <v>0.001599999999996271</v>
      </c>
      <c r="F254" s="186">
        <f t="shared" si="14"/>
        <v>6.243415148071452</v>
      </c>
      <c r="G254" s="187">
        <f t="shared" si="15"/>
        <v>256.27000000000004</v>
      </c>
      <c r="H254" s="188">
        <v>57</v>
      </c>
      <c r="I254" s="150">
        <v>767.72</v>
      </c>
      <c r="J254" s="150">
        <v>511.45</v>
      </c>
    </row>
    <row r="255" spans="1:10" ht="23.25">
      <c r="A255" s="137">
        <v>21890</v>
      </c>
      <c r="B255" s="142" t="s">
        <v>176</v>
      </c>
      <c r="C255" s="158">
        <v>88.9442</v>
      </c>
      <c r="D255" s="158">
        <v>88.9442</v>
      </c>
      <c r="E255" s="185">
        <f t="shared" si="13"/>
        <v>0</v>
      </c>
      <c r="F255" s="186">
        <f t="shared" si="14"/>
        <v>0</v>
      </c>
      <c r="G255" s="187">
        <f t="shared" si="15"/>
        <v>255.46000000000004</v>
      </c>
      <c r="H255" s="201">
        <v>58</v>
      </c>
      <c r="I255" s="150">
        <v>727.59</v>
      </c>
      <c r="J255" s="150">
        <v>472.13</v>
      </c>
    </row>
    <row r="256" spans="1:10" ht="23.25">
      <c r="A256" s="137"/>
      <c r="B256" s="142" t="s">
        <v>177</v>
      </c>
      <c r="C256" s="158">
        <v>84.6464</v>
      </c>
      <c r="D256" s="158">
        <v>84.6464</v>
      </c>
      <c r="E256" s="185">
        <f t="shared" si="13"/>
        <v>0</v>
      </c>
      <c r="F256" s="186">
        <f t="shared" si="14"/>
        <v>0</v>
      </c>
      <c r="G256" s="187">
        <f t="shared" si="15"/>
        <v>251.75</v>
      </c>
      <c r="H256" s="188">
        <v>59</v>
      </c>
      <c r="I256" s="150">
        <v>795.09</v>
      </c>
      <c r="J256" s="150">
        <v>543.34</v>
      </c>
    </row>
    <row r="257" spans="1:10" ht="23.25">
      <c r="A257" s="137"/>
      <c r="B257" s="142" t="s">
        <v>178</v>
      </c>
      <c r="C257" s="158">
        <v>86.3265</v>
      </c>
      <c r="D257" s="158">
        <v>86.3265</v>
      </c>
      <c r="E257" s="185">
        <f t="shared" si="13"/>
        <v>0</v>
      </c>
      <c r="F257" s="186">
        <f t="shared" si="14"/>
        <v>0</v>
      </c>
      <c r="G257" s="187">
        <f t="shared" si="15"/>
        <v>277.92999999999995</v>
      </c>
      <c r="H257" s="201">
        <v>60</v>
      </c>
      <c r="I257" s="150">
        <v>607.54</v>
      </c>
      <c r="J257" s="150">
        <v>329.61</v>
      </c>
    </row>
    <row r="258" spans="1:10" ht="23.25">
      <c r="A258" s="137">
        <v>21907</v>
      </c>
      <c r="B258" s="142" t="s">
        <v>179</v>
      </c>
      <c r="C258" s="158">
        <v>85.101</v>
      </c>
      <c r="D258" s="158">
        <v>85.101</v>
      </c>
      <c r="E258" s="185">
        <f t="shared" si="13"/>
        <v>0</v>
      </c>
      <c r="F258" s="186">
        <f t="shared" si="14"/>
        <v>0</v>
      </c>
      <c r="G258" s="187">
        <f t="shared" si="15"/>
        <v>323.59</v>
      </c>
      <c r="H258" s="188">
        <v>61</v>
      </c>
      <c r="I258" s="150">
        <v>690.93</v>
      </c>
      <c r="J258" s="150">
        <v>367.34</v>
      </c>
    </row>
    <row r="259" spans="1:10" ht="23.25">
      <c r="A259" s="137"/>
      <c r="B259" s="142" t="s">
        <v>180</v>
      </c>
      <c r="C259" s="158">
        <v>87.6693</v>
      </c>
      <c r="D259" s="158">
        <v>87.6693</v>
      </c>
      <c r="E259" s="185">
        <f t="shared" si="13"/>
        <v>0</v>
      </c>
      <c r="F259" s="186">
        <f t="shared" si="14"/>
        <v>0</v>
      </c>
      <c r="G259" s="187">
        <f t="shared" si="15"/>
        <v>293.42999999999995</v>
      </c>
      <c r="H259" s="201">
        <v>62</v>
      </c>
      <c r="I259" s="150">
        <v>808.14</v>
      </c>
      <c r="J259" s="150">
        <v>514.71</v>
      </c>
    </row>
    <row r="260" spans="1:10" ht="23.25">
      <c r="A260" s="137"/>
      <c r="B260" s="142" t="s">
        <v>181</v>
      </c>
      <c r="C260" s="158">
        <v>88.038</v>
      </c>
      <c r="D260" s="158">
        <v>88.038</v>
      </c>
      <c r="E260" s="185">
        <f aca="true" t="shared" si="16" ref="E260:E467">D260-C260</f>
        <v>0</v>
      </c>
      <c r="F260" s="186">
        <f aca="true" t="shared" si="17" ref="F260:F323">((10^6)*E260/G260)</f>
        <v>0</v>
      </c>
      <c r="G260" s="187">
        <f aca="true" t="shared" si="18" ref="G260:G368">I260-J260</f>
        <v>252.64999999999998</v>
      </c>
      <c r="H260" s="188">
        <v>63</v>
      </c>
      <c r="I260" s="150">
        <v>833.85</v>
      </c>
      <c r="J260" s="150">
        <v>581.2</v>
      </c>
    </row>
    <row r="261" spans="1:10" ht="23.25">
      <c r="A261" s="137">
        <v>21920</v>
      </c>
      <c r="B261" s="246" t="s">
        <v>176</v>
      </c>
      <c r="C261" s="158">
        <v>88.9467</v>
      </c>
      <c r="D261" s="158">
        <v>88.9482</v>
      </c>
      <c r="E261" s="244">
        <f t="shared" si="16"/>
        <v>0.0014999999999929514</v>
      </c>
      <c r="F261" s="186">
        <f t="shared" si="17"/>
        <v>5.991372423681704</v>
      </c>
      <c r="G261" s="150">
        <f t="shared" si="18"/>
        <v>250.36</v>
      </c>
      <c r="H261" s="165">
        <v>64</v>
      </c>
      <c r="I261" s="150">
        <v>769.47</v>
      </c>
      <c r="J261" s="150">
        <v>519.11</v>
      </c>
    </row>
    <row r="262" spans="1:10" ht="23.25">
      <c r="A262" s="137"/>
      <c r="B262" s="246" t="s">
        <v>177</v>
      </c>
      <c r="C262" s="158">
        <v>84.6387</v>
      </c>
      <c r="D262" s="158">
        <v>84.6387</v>
      </c>
      <c r="E262" s="244">
        <f t="shared" si="16"/>
        <v>0</v>
      </c>
      <c r="F262" s="186">
        <f t="shared" si="17"/>
        <v>0</v>
      </c>
      <c r="G262" s="150">
        <f t="shared" si="18"/>
        <v>270.23</v>
      </c>
      <c r="H262" s="165">
        <v>65</v>
      </c>
      <c r="I262" s="150">
        <v>773.21</v>
      </c>
      <c r="J262" s="150">
        <v>502.98</v>
      </c>
    </row>
    <row r="263" spans="1:10" ht="23.25">
      <c r="A263" s="137"/>
      <c r="B263" s="246" t="s">
        <v>178</v>
      </c>
      <c r="C263" s="158">
        <v>86.3432</v>
      </c>
      <c r="D263" s="158">
        <v>86.3432</v>
      </c>
      <c r="E263" s="244">
        <f t="shared" si="16"/>
        <v>0</v>
      </c>
      <c r="F263" s="186">
        <f t="shared" si="17"/>
        <v>0</v>
      </c>
      <c r="G263" s="150">
        <f t="shared" si="18"/>
        <v>255.87</v>
      </c>
      <c r="H263" s="165">
        <v>66</v>
      </c>
      <c r="I263" s="150">
        <v>770.99</v>
      </c>
      <c r="J263" s="150">
        <v>515.12</v>
      </c>
    </row>
    <row r="264" spans="1:10" ht="23.25">
      <c r="A264" s="137">
        <v>21931</v>
      </c>
      <c r="B264" s="246" t="s">
        <v>179</v>
      </c>
      <c r="C264" s="158">
        <v>85.1154</v>
      </c>
      <c r="D264" s="158">
        <v>85.1154</v>
      </c>
      <c r="E264" s="244">
        <f t="shared" si="16"/>
        <v>0</v>
      </c>
      <c r="F264" s="186">
        <f t="shared" si="17"/>
        <v>0</v>
      </c>
      <c r="G264" s="150">
        <f t="shared" si="18"/>
        <v>291.76</v>
      </c>
      <c r="H264" s="165">
        <v>67</v>
      </c>
      <c r="I264" s="150">
        <v>672.36</v>
      </c>
      <c r="J264" s="150">
        <v>380.6</v>
      </c>
    </row>
    <row r="265" spans="1:10" ht="23.25">
      <c r="A265" s="137"/>
      <c r="B265" s="246" t="s">
        <v>180</v>
      </c>
      <c r="C265" s="158">
        <v>87.6666</v>
      </c>
      <c r="D265" s="158">
        <v>87.6678</v>
      </c>
      <c r="E265" s="244">
        <f t="shared" si="16"/>
        <v>0.0011999999999972033</v>
      </c>
      <c r="F265" s="186">
        <f t="shared" si="17"/>
        <v>5.116179918981894</v>
      </c>
      <c r="G265" s="150">
        <f t="shared" si="18"/>
        <v>234.55</v>
      </c>
      <c r="H265" s="165">
        <v>68</v>
      </c>
      <c r="I265" s="150">
        <v>660.21</v>
      </c>
      <c r="J265" s="150">
        <v>425.66</v>
      </c>
    </row>
    <row r="266" spans="1:10" ht="23.25">
      <c r="A266" s="137"/>
      <c r="B266" s="246" t="s">
        <v>181</v>
      </c>
      <c r="C266" s="158">
        <v>88.0588</v>
      </c>
      <c r="D266" s="158">
        <v>88.0723</v>
      </c>
      <c r="E266" s="244">
        <f t="shared" si="16"/>
        <v>0.013499999999993406</v>
      </c>
      <c r="F266" s="186">
        <f t="shared" si="17"/>
        <v>52.71790065601924</v>
      </c>
      <c r="G266" s="150">
        <f t="shared" si="18"/>
        <v>256.08</v>
      </c>
      <c r="H266" s="165">
        <v>69</v>
      </c>
      <c r="I266" s="150">
        <v>581.37</v>
      </c>
      <c r="J266" s="150">
        <v>325.29</v>
      </c>
    </row>
    <row r="267" spans="1:10" ht="23.25">
      <c r="A267" s="137">
        <v>21938</v>
      </c>
      <c r="B267" s="246" t="s">
        <v>182</v>
      </c>
      <c r="C267" s="158">
        <v>87.0495</v>
      </c>
      <c r="D267" s="158">
        <v>87.0496</v>
      </c>
      <c r="E267" s="244">
        <f t="shared" si="16"/>
        <v>0.00010000000000331966</v>
      </c>
      <c r="F267" s="186">
        <f t="shared" si="17"/>
        <v>0.30812842793898954</v>
      </c>
      <c r="G267" s="150">
        <f t="shared" si="18"/>
        <v>324.53999999999996</v>
      </c>
      <c r="H267" s="165">
        <v>70</v>
      </c>
      <c r="I267" s="150">
        <v>617.56</v>
      </c>
      <c r="J267" s="150">
        <v>293.02</v>
      </c>
    </row>
    <row r="268" spans="1:10" ht="23.25">
      <c r="A268" s="137"/>
      <c r="B268" s="246" t="s">
        <v>183</v>
      </c>
      <c r="C268" s="158">
        <v>85.784</v>
      </c>
      <c r="D268" s="158">
        <v>85.784</v>
      </c>
      <c r="E268" s="244">
        <f t="shared" si="16"/>
        <v>0</v>
      </c>
      <c r="F268" s="186">
        <f t="shared" si="17"/>
        <v>0</v>
      </c>
      <c r="G268" s="150">
        <f t="shared" si="18"/>
        <v>250.40999999999997</v>
      </c>
      <c r="H268" s="165">
        <v>71</v>
      </c>
      <c r="I268" s="150">
        <v>605.56</v>
      </c>
      <c r="J268" s="150">
        <v>355.15</v>
      </c>
    </row>
    <row r="269" spans="1:10" ht="23.25">
      <c r="A269" s="137"/>
      <c r="B269" s="246" t="s">
        <v>184</v>
      </c>
      <c r="C269" s="158">
        <v>86.3048</v>
      </c>
      <c r="D269" s="158">
        <v>86.3059</v>
      </c>
      <c r="E269" s="244">
        <f t="shared" si="16"/>
        <v>0.0010999999999938836</v>
      </c>
      <c r="F269" s="186">
        <f t="shared" si="17"/>
        <v>4.475729340415363</v>
      </c>
      <c r="G269" s="150">
        <f t="shared" si="18"/>
        <v>245.76999999999998</v>
      </c>
      <c r="H269" s="165">
        <v>72</v>
      </c>
      <c r="I269" s="150">
        <v>801.41</v>
      </c>
      <c r="J269" s="150">
        <v>555.64</v>
      </c>
    </row>
    <row r="270" spans="1:10" ht="23.25">
      <c r="A270" s="137">
        <v>21960</v>
      </c>
      <c r="B270" s="246" t="s">
        <v>155</v>
      </c>
      <c r="C270" s="158">
        <v>86.1242</v>
      </c>
      <c r="D270" s="158">
        <v>86.126</v>
      </c>
      <c r="E270" s="244">
        <f t="shared" si="16"/>
        <v>0.0018000000000029104</v>
      </c>
      <c r="F270" s="186">
        <f t="shared" si="17"/>
        <v>5.839794958319795</v>
      </c>
      <c r="G270" s="150">
        <f t="shared" si="18"/>
        <v>308.23</v>
      </c>
      <c r="H270" s="165">
        <v>73</v>
      </c>
      <c r="I270" s="150">
        <v>642.51</v>
      </c>
      <c r="J270" s="150">
        <v>334.28</v>
      </c>
    </row>
    <row r="271" spans="1:10" ht="23.25">
      <c r="A271" s="137"/>
      <c r="B271" s="246" t="s">
        <v>156</v>
      </c>
      <c r="C271" s="158">
        <v>87.203</v>
      </c>
      <c r="D271" s="158">
        <v>87.2068</v>
      </c>
      <c r="E271" s="244">
        <f t="shared" si="16"/>
        <v>0.0037999999999982492</v>
      </c>
      <c r="F271" s="186">
        <f t="shared" si="17"/>
        <v>12.429267654460633</v>
      </c>
      <c r="G271" s="150">
        <f t="shared" si="18"/>
        <v>305.73</v>
      </c>
      <c r="H271" s="165">
        <v>74</v>
      </c>
      <c r="I271" s="150">
        <v>672.62</v>
      </c>
      <c r="J271" s="150">
        <v>366.89</v>
      </c>
    </row>
    <row r="272" spans="1:10" ht="23.25">
      <c r="A272" s="137"/>
      <c r="B272" s="246" t="s">
        <v>157</v>
      </c>
      <c r="C272" s="158">
        <v>85.1267</v>
      </c>
      <c r="D272" s="158">
        <v>85.129</v>
      </c>
      <c r="E272" s="244">
        <f t="shared" si="16"/>
        <v>0.002300000000005298</v>
      </c>
      <c r="F272" s="186">
        <f t="shared" si="17"/>
        <v>8.530840844201986</v>
      </c>
      <c r="G272" s="150">
        <f t="shared" si="18"/>
        <v>269.61</v>
      </c>
      <c r="H272" s="165">
        <v>75</v>
      </c>
      <c r="I272" s="150">
        <v>818.03</v>
      </c>
      <c r="J272" s="150">
        <v>548.42</v>
      </c>
    </row>
    <row r="273" spans="1:10" ht="23.25">
      <c r="A273" s="137">
        <v>21989</v>
      </c>
      <c r="B273" s="246" t="s">
        <v>167</v>
      </c>
      <c r="C273" s="158">
        <v>87.1768</v>
      </c>
      <c r="D273" s="158">
        <v>87.1825</v>
      </c>
      <c r="E273" s="244">
        <f t="shared" si="16"/>
        <v>0.005700000000004479</v>
      </c>
      <c r="F273" s="186">
        <f t="shared" si="17"/>
        <v>18.33917827613165</v>
      </c>
      <c r="G273" s="150">
        <f t="shared" si="18"/>
        <v>310.81000000000006</v>
      </c>
      <c r="H273" s="165">
        <v>76</v>
      </c>
      <c r="I273" s="150">
        <v>784.21</v>
      </c>
      <c r="J273" s="150">
        <v>473.4</v>
      </c>
    </row>
    <row r="274" spans="1:10" ht="23.25">
      <c r="A274" s="137"/>
      <c r="B274" s="246" t="s">
        <v>168</v>
      </c>
      <c r="C274" s="158">
        <v>85.1994</v>
      </c>
      <c r="D274" s="158">
        <v>85.2077</v>
      </c>
      <c r="E274" s="244">
        <f t="shared" si="16"/>
        <v>0.008300000000005525</v>
      </c>
      <c r="F274" s="186">
        <f t="shared" si="17"/>
        <v>26.250869757750415</v>
      </c>
      <c r="G274" s="150">
        <f t="shared" si="18"/>
        <v>316.18</v>
      </c>
      <c r="H274" s="165">
        <v>77</v>
      </c>
      <c r="I274" s="150">
        <v>684.34</v>
      </c>
      <c r="J274" s="150">
        <v>368.16</v>
      </c>
    </row>
    <row r="275" spans="1:10" ht="23.25">
      <c r="A275" s="203"/>
      <c r="B275" s="255" t="s">
        <v>169</v>
      </c>
      <c r="C275" s="205">
        <v>84.933</v>
      </c>
      <c r="D275" s="205">
        <v>84.9387</v>
      </c>
      <c r="E275" s="256">
        <f t="shared" si="16"/>
        <v>0.005699999999990268</v>
      </c>
      <c r="F275" s="207">
        <f t="shared" si="17"/>
        <v>19.331208030896928</v>
      </c>
      <c r="G275" s="210">
        <f t="shared" si="18"/>
        <v>294.86</v>
      </c>
      <c r="H275" s="257">
        <v>78</v>
      </c>
      <c r="I275" s="210">
        <v>668.6</v>
      </c>
      <c r="J275" s="210">
        <v>373.74</v>
      </c>
    </row>
    <row r="276" spans="1:10" ht="23.25">
      <c r="A276" s="196">
        <v>22009</v>
      </c>
      <c r="B276" s="252" t="s">
        <v>170</v>
      </c>
      <c r="C276" s="197">
        <v>84.8574</v>
      </c>
      <c r="D276" s="197">
        <v>84.8574</v>
      </c>
      <c r="E276" s="253">
        <f t="shared" si="16"/>
        <v>0</v>
      </c>
      <c r="F276" s="199">
        <f t="shared" si="17"/>
        <v>0</v>
      </c>
      <c r="G276" s="202">
        <f t="shared" si="18"/>
        <v>279.9</v>
      </c>
      <c r="H276" s="254">
        <v>1</v>
      </c>
      <c r="I276" s="202">
        <v>825.14</v>
      </c>
      <c r="J276" s="202">
        <v>545.24</v>
      </c>
    </row>
    <row r="277" spans="1:10" ht="23.25">
      <c r="A277" s="137"/>
      <c r="B277" s="246" t="s">
        <v>171</v>
      </c>
      <c r="C277" s="158">
        <v>84.9965</v>
      </c>
      <c r="D277" s="158">
        <v>84.9965</v>
      </c>
      <c r="E277" s="244">
        <f t="shared" si="16"/>
        <v>0</v>
      </c>
      <c r="F277" s="186">
        <f t="shared" si="17"/>
        <v>0</v>
      </c>
      <c r="G277" s="150">
        <f t="shared" si="18"/>
        <v>268.56000000000006</v>
      </c>
      <c r="H277" s="165">
        <v>2</v>
      </c>
      <c r="I277" s="150">
        <v>606.07</v>
      </c>
      <c r="J277" s="150">
        <v>337.51</v>
      </c>
    </row>
    <row r="278" spans="1:10" ht="23.25">
      <c r="A278" s="137"/>
      <c r="B278" s="246" t="s">
        <v>172</v>
      </c>
      <c r="C278" s="158">
        <v>85.9468</v>
      </c>
      <c r="D278" s="158">
        <v>85.9504</v>
      </c>
      <c r="E278" s="244">
        <f t="shared" si="16"/>
        <v>0.0036000000000058208</v>
      </c>
      <c r="F278" s="186">
        <f t="shared" si="17"/>
        <v>13.334321060840882</v>
      </c>
      <c r="G278" s="150">
        <f t="shared" si="18"/>
        <v>269.97999999999996</v>
      </c>
      <c r="H278" s="165">
        <v>3</v>
      </c>
      <c r="I278" s="150">
        <v>764.55</v>
      </c>
      <c r="J278" s="150">
        <v>494.57</v>
      </c>
    </row>
    <row r="279" spans="1:10" ht="23.25">
      <c r="A279" s="137">
        <v>22030</v>
      </c>
      <c r="B279" s="246" t="s">
        <v>173</v>
      </c>
      <c r="C279" s="158">
        <v>83.7152</v>
      </c>
      <c r="D279" s="158">
        <v>83.7171</v>
      </c>
      <c r="E279" s="244">
        <f t="shared" si="16"/>
        <v>0.00190000000000623</v>
      </c>
      <c r="F279" s="186">
        <f t="shared" si="17"/>
        <v>6.829864481132429</v>
      </c>
      <c r="G279" s="150">
        <f t="shared" si="18"/>
        <v>278.18999999999994</v>
      </c>
      <c r="H279" s="165">
        <v>4</v>
      </c>
      <c r="I279" s="150">
        <v>658.66</v>
      </c>
      <c r="J279" s="150">
        <v>380.47</v>
      </c>
    </row>
    <row r="280" spans="1:10" ht="23.25">
      <c r="A280" s="137"/>
      <c r="B280" s="246" t="s">
        <v>174</v>
      </c>
      <c r="C280" s="158">
        <v>84.9802</v>
      </c>
      <c r="D280" s="158">
        <v>84.9816</v>
      </c>
      <c r="E280" s="244">
        <f t="shared" si="16"/>
        <v>0.0014000000000038426</v>
      </c>
      <c r="F280" s="186">
        <f t="shared" si="17"/>
        <v>5.079825834556759</v>
      </c>
      <c r="G280" s="150">
        <f t="shared" si="18"/>
        <v>275.59999999999997</v>
      </c>
      <c r="H280" s="165">
        <v>5</v>
      </c>
      <c r="I280" s="150">
        <v>602.04</v>
      </c>
      <c r="J280" s="150">
        <v>326.44</v>
      </c>
    </row>
    <row r="281" spans="1:10" ht="23.25">
      <c r="A281" s="137"/>
      <c r="B281" s="246" t="s">
        <v>175</v>
      </c>
      <c r="C281" s="158">
        <v>84.5516</v>
      </c>
      <c r="D281" s="158">
        <v>84.5531</v>
      </c>
      <c r="E281" s="244">
        <f t="shared" si="16"/>
        <v>0.0015000000000071623</v>
      </c>
      <c r="F281" s="186">
        <f t="shared" si="17"/>
        <v>5.550210908041005</v>
      </c>
      <c r="G281" s="150">
        <f t="shared" si="18"/>
        <v>270.26000000000005</v>
      </c>
      <c r="H281" s="165">
        <v>6</v>
      </c>
      <c r="I281" s="150">
        <v>782.22</v>
      </c>
      <c r="J281" s="150">
        <v>511.96</v>
      </c>
    </row>
    <row r="282" spans="1:10" ht="23.25">
      <c r="A282" s="137">
        <v>22044</v>
      </c>
      <c r="B282" s="142" t="s">
        <v>158</v>
      </c>
      <c r="C282" s="158">
        <v>85.3656</v>
      </c>
      <c r="D282" s="158">
        <v>85.3764</v>
      </c>
      <c r="E282" s="244">
        <f t="shared" si="16"/>
        <v>0.010800000000003251</v>
      </c>
      <c r="F282" s="186">
        <f t="shared" si="17"/>
        <v>31.764705882362506</v>
      </c>
      <c r="G282" s="150">
        <f t="shared" si="18"/>
        <v>340</v>
      </c>
      <c r="H282" s="165">
        <v>7</v>
      </c>
      <c r="I282" s="150">
        <v>694.36</v>
      </c>
      <c r="J282" s="150">
        <v>354.36</v>
      </c>
    </row>
    <row r="283" spans="1:10" ht="23.25">
      <c r="A283" s="137"/>
      <c r="B283" s="142" t="s">
        <v>159</v>
      </c>
      <c r="C283" s="158">
        <v>85.408</v>
      </c>
      <c r="D283" s="158">
        <v>85.4221</v>
      </c>
      <c r="E283" s="244">
        <f t="shared" si="16"/>
        <v>0.014099999999999113</v>
      </c>
      <c r="F283" s="186">
        <f t="shared" si="17"/>
        <v>50.25842095882769</v>
      </c>
      <c r="G283" s="150">
        <f t="shared" si="18"/>
        <v>280.55000000000007</v>
      </c>
      <c r="H283" s="165">
        <v>8</v>
      </c>
      <c r="I283" s="150">
        <v>764.69</v>
      </c>
      <c r="J283" s="150">
        <v>484.14</v>
      </c>
    </row>
    <row r="284" spans="1:10" ht="23.25">
      <c r="A284" s="137"/>
      <c r="B284" s="142" t="s">
        <v>160</v>
      </c>
      <c r="C284" s="158">
        <v>85.7691</v>
      </c>
      <c r="D284" s="158">
        <v>85.7776</v>
      </c>
      <c r="E284" s="244">
        <f t="shared" si="16"/>
        <v>0.008500000000012164</v>
      </c>
      <c r="F284" s="186">
        <f t="shared" si="17"/>
        <v>34.614758103975255</v>
      </c>
      <c r="G284" s="150">
        <f t="shared" si="18"/>
        <v>245.56000000000006</v>
      </c>
      <c r="H284" s="165">
        <v>9</v>
      </c>
      <c r="I284" s="150">
        <v>792.44</v>
      </c>
      <c r="J284" s="150">
        <v>546.88</v>
      </c>
    </row>
    <row r="285" spans="1:10" ht="23.25">
      <c r="A285" s="137">
        <v>22051</v>
      </c>
      <c r="B285" s="142" t="s">
        <v>161</v>
      </c>
      <c r="C285" s="158">
        <v>84.9945</v>
      </c>
      <c r="D285" s="158">
        <v>85.0797</v>
      </c>
      <c r="E285" s="244">
        <f t="shared" si="16"/>
        <v>0.08520000000000039</v>
      </c>
      <c r="F285" s="186">
        <f t="shared" si="17"/>
        <v>325.78770266136587</v>
      </c>
      <c r="G285" s="150">
        <f t="shared" si="18"/>
        <v>261.52</v>
      </c>
      <c r="H285" s="165">
        <v>10</v>
      </c>
      <c r="I285" s="150">
        <v>809.78</v>
      </c>
      <c r="J285" s="150">
        <v>548.26</v>
      </c>
    </row>
    <row r="286" spans="1:10" ht="23.25">
      <c r="A286" s="137"/>
      <c r="B286" s="142" t="s">
        <v>162</v>
      </c>
      <c r="C286" s="158">
        <v>85.011</v>
      </c>
      <c r="D286" s="158">
        <v>85.108</v>
      </c>
      <c r="E286" s="244">
        <f t="shared" si="16"/>
        <v>0.09700000000000841</v>
      </c>
      <c r="F286" s="186">
        <f t="shared" si="17"/>
        <v>391.63436692509845</v>
      </c>
      <c r="G286" s="150">
        <f t="shared" si="18"/>
        <v>247.68000000000006</v>
      </c>
      <c r="H286" s="165">
        <v>11</v>
      </c>
      <c r="I286" s="150">
        <v>826.08</v>
      </c>
      <c r="J286" s="150">
        <v>578.4</v>
      </c>
    </row>
    <row r="287" spans="1:10" ht="23.25">
      <c r="A287" s="137"/>
      <c r="B287" s="142" t="s">
        <v>163</v>
      </c>
      <c r="C287" s="158">
        <v>87.3164</v>
      </c>
      <c r="D287" s="158">
        <v>87.397</v>
      </c>
      <c r="E287" s="244">
        <f t="shared" si="16"/>
        <v>0.080600000000004</v>
      </c>
      <c r="F287" s="186">
        <f t="shared" si="17"/>
        <v>328.0289772496194</v>
      </c>
      <c r="G287" s="150">
        <f t="shared" si="18"/>
        <v>245.71000000000004</v>
      </c>
      <c r="H287" s="165">
        <v>12</v>
      </c>
      <c r="I287" s="150">
        <v>787.62</v>
      </c>
      <c r="J287" s="150">
        <v>541.91</v>
      </c>
    </row>
    <row r="288" spans="1:10" ht="23.25">
      <c r="A288" s="137">
        <v>22054</v>
      </c>
      <c r="B288" s="142" t="s">
        <v>164</v>
      </c>
      <c r="C288" s="158">
        <v>86.4041</v>
      </c>
      <c r="D288" s="158">
        <v>86.4831</v>
      </c>
      <c r="E288" s="244">
        <f t="shared" si="16"/>
        <v>0.07899999999999352</v>
      </c>
      <c r="F288" s="186">
        <f t="shared" si="17"/>
        <v>289.8019075568361</v>
      </c>
      <c r="G288" s="150">
        <f t="shared" si="18"/>
        <v>272.6</v>
      </c>
      <c r="H288" s="165">
        <v>13</v>
      </c>
      <c r="I288" s="150">
        <v>693.5</v>
      </c>
      <c r="J288" s="150">
        <v>420.9</v>
      </c>
    </row>
    <row r="289" spans="1:10" ht="23.25">
      <c r="A289" s="137"/>
      <c r="B289" s="142" t="s">
        <v>165</v>
      </c>
      <c r="C289" s="158">
        <v>84.758</v>
      </c>
      <c r="D289" s="158">
        <v>84.8282</v>
      </c>
      <c r="E289" s="244">
        <f t="shared" si="16"/>
        <v>0.07019999999999982</v>
      </c>
      <c r="F289" s="186">
        <f t="shared" si="17"/>
        <v>293.5641701166722</v>
      </c>
      <c r="G289" s="150">
        <f t="shared" si="18"/>
        <v>239.13</v>
      </c>
      <c r="H289" s="165">
        <v>14</v>
      </c>
      <c r="I289" s="150">
        <v>854.57</v>
      </c>
      <c r="J289" s="150">
        <v>615.44</v>
      </c>
    </row>
    <row r="290" spans="1:10" ht="23.25">
      <c r="A290" s="137"/>
      <c r="B290" s="142" t="s">
        <v>166</v>
      </c>
      <c r="C290" s="158">
        <v>87.6028</v>
      </c>
      <c r="D290" s="158">
        <v>87.6828</v>
      </c>
      <c r="E290" s="244">
        <f t="shared" si="16"/>
        <v>0.0799999999999983</v>
      </c>
      <c r="F290" s="186">
        <f t="shared" si="17"/>
        <v>295.0940612320115</v>
      </c>
      <c r="G290" s="150">
        <f t="shared" si="18"/>
        <v>271.09999999999997</v>
      </c>
      <c r="H290" s="165">
        <v>15</v>
      </c>
      <c r="I290" s="150">
        <v>673.18</v>
      </c>
      <c r="J290" s="150">
        <v>402.08</v>
      </c>
    </row>
    <row r="291" spans="1:10" ht="23.25">
      <c r="A291" s="137">
        <v>22074</v>
      </c>
      <c r="B291" s="142" t="s">
        <v>176</v>
      </c>
      <c r="C291" s="158">
        <v>88.967</v>
      </c>
      <c r="D291" s="158">
        <v>88.987</v>
      </c>
      <c r="E291" s="244">
        <f t="shared" si="16"/>
        <v>0.01999999999999602</v>
      </c>
      <c r="F291" s="186">
        <f t="shared" si="17"/>
        <v>68.36671908113767</v>
      </c>
      <c r="G291" s="150">
        <f t="shared" si="18"/>
        <v>292.5400000000001</v>
      </c>
      <c r="H291" s="165">
        <v>16</v>
      </c>
      <c r="I291" s="150">
        <v>675.94</v>
      </c>
      <c r="J291" s="150">
        <v>383.4</v>
      </c>
    </row>
    <row r="292" spans="1:10" ht="23.25">
      <c r="A292" s="137"/>
      <c r="B292" s="142" t="s">
        <v>177</v>
      </c>
      <c r="C292" s="158">
        <v>84.652</v>
      </c>
      <c r="D292" s="158">
        <v>84.6767</v>
      </c>
      <c r="E292" s="244">
        <f t="shared" si="16"/>
        <v>0.024699999999995725</v>
      </c>
      <c r="F292" s="186">
        <f t="shared" si="17"/>
        <v>80.54260279778174</v>
      </c>
      <c r="G292" s="150">
        <f t="shared" si="18"/>
        <v>306.67</v>
      </c>
      <c r="H292" s="165">
        <v>17</v>
      </c>
      <c r="I292" s="150">
        <v>654.36</v>
      </c>
      <c r="J292" s="150">
        <v>347.69</v>
      </c>
    </row>
    <row r="293" spans="1:10" ht="23.25">
      <c r="A293" s="137"/>
      <c r="B293" s="142" t="s">
        <v>178</v>
      </c>
      <c r="C293" s="158">
        <v>86.3555</v>
      </c>
      <c r="D293" s="158">
        <v>86.3791</v>
      </c>
      <c r="E293" s="244">
        <f t="shared" si="16"/>
        <v>0.02359999999998763</v>
      </c>
      <c r="F293" s="186">
        <f t="shared" si="17"/>
        <v>74.00903161059846</v>
      </c>
      <c r="G293" s="150">
        <f t="shared" si="18"/>
        <v>318.87999999999994</v>
      </c>
      <c r="H293" s="165">
        <v>18</v>
      </c>
      <c r="I293" s="150">
        <v>697.04</v>
      </c>
      <c r="J293" s="150">
        <v>378.16</v>
      </c>
    </row>
    <row r="294" spans="1:10" ht="23.25">
      <c r="A294" s="137">
        <v>22079</v>
      </c>
      <c r="B294" s="142" t="s">
        <v>179</v>
      </c>
      <c r="C294" s="158">
        <v>85.1346</v>
      </c>
      <c r="D294" s="158">
        <v>85.1789</v>
      </c>
      <c r="E294" s="244">
        <f t="shared" si="16"/>
        <v>0.04429999999999268</v>
      </c>
      <c r="F294" s="186">
        <f t="shared" si="17"/>
        <v>149.34430098099546</v>
      </c>
      <c r="G294" s="150">
        <f t="shared" si="18"/>
        <v>296.63</v>
      </c>
      <c r="H294" s="165">
        <v>19</v>
      </c>
      <c r="I294" s="150">
        <v>656.49</v>
      </c>
      <c r="J294" s="150">
        <v>359.86</v>
      </c>
    </row>
    <row r="295" spans="1:10" ht="23.25">
      <c r="A295" s="137"/>
      <c r="B295" s="142" t="s">
        <v>180</v>
      </c>
      <c r="C295" s="158">
        <v>87.675</v>
      </c>
      <c r="D295" s="158">
        <v>87.7196</v>
      </c>
      <c r="E295" s="244">
        <f t="shared" si="16"/>
        <v>0.04460000000000264</v>
      </c>
      <c r="F295" s="186">
        <f t="shared" si="17"/>
        <v>134.73913174829352</v>
      </c>
      <c r="G295" s="150">
        <f t="shared" si="18"/>
        <v>331.01</v>
      </c>
      <c r="H295" s="165">
        <v>20</v>
      </c>
      <c r="I295" s="150">
        <v>697.48</v>
      </c>
      <c r="J295" s="150">
        <v>366.47</v>
      </c>
    </row>
    <row r="296" spans="1:10" ht="23.25">
      <c r="A296" s="137"/>
      <c r="B296" s="142" t="s">
        <v>181</v>
      </c>
      <c r="C296" s="158">
        <v>88.0438</v>
      </c>
      <c r="D296" s="158">
        <v>88.0906</v>
      </c>
      <c r="E296" s="244">
        <f t="shared" si="16"/>
        <v>0.046799999999990405</v>
      </c>
      <c r="F296" s="186">
        <f t="shared" si="17"/>
        <v>165.95156200131345</v>
      </c>
      <c r="G296" s="150">
        <f t="shared" si="18"/>
        <v>282.01</v>
      </c>
      <c r="H296" s="165">
        <v>21</v>
      </c>
      <c r="I296" s="150">
        <v>790.64</v>
      </c>
      <c r="J296" s="150">
        <v>508.63</v>
      </c>
    </row>
    <row r="297" spans="1:10" ht="23.25">
      <c r="A297" s="137">
        <v>22087</v>
      </c>
      <c r="B297" s="142" t="s">
        <v>182</v>
      </c>
      <c r="C297" s="158">
        <v>87.0545</v>
      </c>
      <c r="D297" s="158">
        <v>87.0793</v>
      </c>
      <c r="E297" s="244">
        <f t="shared" si="16"/>
        <v>0.024799999999999045</v>
      </c>
      <c r="F297" s="186">
        <f t="shared" si="17"/>
        <v>93.87538799303147</v>
      </c>
      <c r="G297" s="150">
        <f t="shared" si="18"/>
        <v>264.17999999999995</v>
      </c>
      <c r="H297" s="165">
        <v>22</v>
      </c>
      <c r="I297" s="150">
        <v>786.37</v>
      </c>
      <c r="J297" s="150">
        <v>522.19</v>
      </c>
    </row>
    <row r="298" spans="1:10" ht="23.25">
      <c r="A298" s="137"/>
      <c r="B298" s="142" t="s">
        <v>183</v>
      </c>
      <c r="C298" s="158">
        <v>85.814</v>
      </c>
      <c r="D298" s="158">
        <v>85.8344</v>
      </c>
      <c r="E298" s="244">
        <f t="shared" si="16"/>
        <v>0.0204000000000093</v>
      </c>
      <c r="F298" s="186">
        <f t="shared" si="17"/>
        <v>78.36809957362104</v>
      </c>
      <c r="G298" s="150">
        <f t="shared" si="18"/>
        <v>260.31000000000006</v>
      </c>
      <c r="H298" s="165">
        <v>23</v>
      </c>
      <c r="I298" s="150">
        <v>815.86</v>
      </c>
      <c r="J298" s="150">
        <v>555.55</v>
      </c>
    </row>
    <row r="299" spans="1:10" ht="23.25">
      <c r="A299" s="137"/>
      <c r="B299" s="142" t="s">
        <v>184</v>
      </c>
      <c r="C299" s="158">
        <v>86.3668</v>
      </c>
      <c r="D299" s="158">
        <v>86.3935</v>
      </c>
      <c r="E299" s="244">
        <f t="shared" si="16"/>
        <v>0.026700000000005275</v>
      </c>
      <c r="F299" s="186">
        <f t="shared" si="17"/>
        <v>87.07846846260934</v>
      </c>
      <c r="G299" s="150">
        <f t="shared" si="18"/>
        <v>306.62</v>
      </c>
      <c r="H299" s="165">
        <v>24</v>
      </c>
      <c r="I299" s="150">
        <v>821.44</v>
      </c>
      <c r="J299" s="150">
        <v>514.82</v>
      </c>
    </row>
    <row r="300" spans="1:10" ht="23.25">
      <c r="A300" s="137">
        <v>22100</v>
      </c>
      <c r="B300" s="142">
        <v>1</v>
      </c>
      <c r="C300" s="158">
        <v>85.3845</v>
      </c>
      <c r="D300" s="158">
        <v>85.4061</v>
      </c>
      <c r="E300" s="244">
        <f t="shared" si="16"/>
        <v>0.021599999999992292</v>
      </c>
      <c r="F300" s="186">
        <f t="shared" si="17"/>
        <v>72.01680392088917</v>
      </c>
      <c r="G300" s="150">
        <f t="shared" si="18"/>
        <v>299.93</v>
      </c>
      <c r="H300" s="165">
        <v>25</v>
      </c>
      <c r="I300" s="150">
        <v>637.39</v>
      </c>
      <c r="J300" s="150">
        <v>337.46</v>
      </c>
    </row>
    <row r="301" spans="1:10" ht="23.25">
      <c r="A301" s="137"/>
      <c r="B301" s="142">
        <v>2</v>
      </c>
      <c r="C301" s="158">
        <v>87.6414</v>
      </c>
      <c r="D301" s="158">
        <v>87.4807</v>
      </c>
      <c r="E301" s="244">
        <f t="shared" si="16"/>
        <v>-0.16070000000000562</v>
      </c>
      <c r="F301" s="186">
        <f t="shared" si="17"/>
        <v>-566.8430335097199</v>
      </c>
      <c r="G301" s="150">
        <f t="shared" si="18"/>
        <v>283.50000000000006</v>
      </c>
      <c r="H301" s="165">
        <v>26</v>
      </c>
      <c r="I301" s="150">
        <v>778.09</v>
      </c>
      <c r="J301" s="150">
        <v>494.59</v>
      </c>
    </row>
    <row r="302" spans="1:10" ht="23.25">
      <c r="A302" s="137"/>
      <c r="B302" s="142">
        <v>3</v>
      </c>
      <c r="C302" s="158">
        <v>85.8708</v>
      </c>
      <c r="D302" s="158">
        <v>85.8857</v>
      </c>
      <c r="E302" s="244">
        <f t="shared" si="16"/>
        <v>0.014899999999997249</v>
      </c>
      <c r="F302" s="186">
        <f t="shared" si="17"/>
        <v>54.075633301869956</v>
      </c>
      <c r="G302" s="150">
        <f t="shared" si="18"/>
        <v>275.54</v>
      </c>
      <c r="H302" s="165">
        <v>27</v>
      </c>
      <c r="I302" s="150">
        <v>655.96</v>
      </c>
      <c r="J302" s="150">
        <v>380.42</v>
      </c>
    </row>
    <row r="303" spans="1:10" ht="23.25">
      <c r="A303" s="137">
        <v>22111</v>
      </c>
      <c r="B303" s="142">
        <v>4</v>
      </c>
      <c r="C303" s="158">
        <v>84.984</v>
      </c>
      <c r="D303" s="158">
        <v>85.1352</v>
      </c>
      <c r="E303" s="244">
        <f t="shared" si="16"/>
        <v>0.1512000000000029</v>
      </c>
      <c r="F303" s="186">
        <f t="shared" si="17"/>
        <v>456.85279187818134</v>
      </c>
      <c r="G303" s="150">
        <f t="shared" si="18"/>
        <v>330.96</v>
      </c>
      <c r="H303" s="165">
        <v>28</v>
      </c>
      <c r="I303" s="150">
        <v>657.28</v>
      </c>
      <c r="J303" s="150">
        <v>326.32</v>
      </c>
    </row>
    <row r="304" spans="1:10" ht="23.25">
      <c r="A304" s="137"/>
      <c r="B304" s="142">
        <v>5</v>
      </c>
      <c r="C304" s="158">
        <v>85.0002</v>
      </c>
      <c r="D304" s="158">
        <v>85.1328</v>
      </c>
      <c r="E304" s="244">
        <f t="shared" si="16"/>
        <v>0.1325999999999965</v>
      </c>
      <c r="F304" s="186">
        <f t="shared" si="17"/>
        <v>464.6273520445584</v>
      </c>
      <c r="G304" s="150">
        <f t="shared" si="18"/>
        <v>285.39</v>
      </c>
      <c r="H304" s="165">
        <v>29</v>
      </c>
      <c r="I304" s="150">
        <v>797.27</v>
      </c>
      <c r="J304" s="150">
        <v>511.88</v>
      </c>
    </row>
    <row r="305" spans="1:10" ht="23.25">
      <c r="A305" s="137"/>
      <c r="B305" s="142">
        <v>6</v>
      </c>
      <c r="C305" s="158">
        <v>87.3951</v>
      </c>
      <c r="D305" s="158">
        <v>87.5411</v>
      </c>
      <c r="E305" s="244">
        <f t="shared" si="16"/>
        <v>0.1460000000000008</v>
      </c>
      <c r="F305" s="186">
        <f t="shared" si="17"/>
        <v>465.0866462793092</v>
      </c>
      <c r="G305" s="150">
        <f t="shared" si="18"/>
        <v>313.9200000000001</v>
      </c>
      <c r="H305" s="165">
        <v>30</v>
      </c>
      <c r="I305" s="150">
        <v>683.94</v>
      </c>
      <c r="J305" s="150">
        <v>370.02</v>
      </c>
    </row>
    <row r="306" spans="1:10" ht="23.25">
      <c r="A306" s="137">
        <v>22115</v>
      </c>
      <c r="B306" s="142">
        <v>7</v>
      </c>
      <c r="C306" s="158">
        <v>86.4242</v>
      </c>
      <c r="D306" s="158">
        <v>86.6668</v>
      </c>
      <c r="E306" s="244">
        <f t="shared" si="16"/>
        <v>0.24259999999999593</v>
      </c>
      <c r="F306" s="186">
        <f t="shared" si="17"/>
        <v>894.5097894620258</v>
      </c>
      <c r="G306" s="150">
        <f t="shared" si="18"/>
        <v>271.2099999999999</v>
      </c>
      <c r="H306" s="165">
        <v>31</v>
      </c>
      <c r="I306" s="150">
        <v>786.06</v>
      </c>
      <c r="J306" s="150">
        <v>514.85</v>
      </c>
    </row>
    <row r="307" spans="1:10" ht="23.25">
      <c r="A307" s="137"/>
      <c r="B307" s="142">
        <v>8</v>
      </c>
      <c r="C307" s="158">
        <v>84.7732</v>
      </c>
      <c r="D307" s="158">
        <v>84.982</v>
      </c>
      <c r="E307" s="244">
        <f t="shared" si="16"/>
        <v>0.20879999999999654</v>
      </c>
      <c r="F307" s="186">
        <f t="shared" si="17"/>
        <v>1258.741258741238</v>
      </c>
      <c r="G307" s="150">
        <f t="shared" si="18"/>
        <v>165.88</v>
      </c>
      <c r="H307" s="165">
        <v>32</v>
      </c>
      <c r="I307" s="150">
        <v>711.02</v>
      </c>
      <c r="J307" s="150">
        <v>545.14</v>
      </c>
    </row>
    <row r="308" spans="1:10" ht="23.25">
      <c r="A308" s="137"/>
      <c r="B308" s="142">
        <v>9</v>
      </c>
      <c r="C308" s="158">
        <v>87.6636</v>
      </c>
      <c r="D308" s="158">
        <v>87.937</v>
      </c>
      <c r="E308" s="244">
        <f t="shared" si="16"/>
        <v>0.2733999999999952</v>
      </c>
      <c r="F308" s="186">
        <f t="shared" si="17"/>
        <v>902.4591516751781</v>
      </c>
      <c r="G308" s="150">
        <f t="shared" si="18"/>
        <v>302.95000000000005</v>
      </c>
      <c r="H308" s="165">
        <v>33</v>
      </c>
      <c r="I308" s="150">
        <v>679.23</v>
      </c>
      <c r="J308" s="150">
        <v>376.28</v>
      </c>
    </row>
    <row r="309" spans="1:10" ht="23.25">
      <c r="A309" s="137">
        <v>22135</v>
      </c>
      <c r="B309" s="142" t="s">
        <v>176</v>
      </c>
      <c r="C309" s="158">
        <v>88.9455</v>
      </c>
      <c r="D309" s="158">
        <v>89.1072</v>
      </c>
      <c r="E309" s="244">
        <f t="shared" si="16"/>
        <v>0.1617000000000104</v>
      </c>
      <c r="F309" s="186">
        <f t="shared" si="17"/>
        <v>585.2758071522021</v>
      </c>
      <c r="G309" s="150">
        <f t="shared" si="18"/>
        <v>276.28</v>
      </c>
      <c r="H309" s="165">
        <v>34</v>
      </c>
      <c r="I309" s="150">
        <v>655.78</v>
      </c>
      <c r="J309" s="150">
        <v>379.5</v>
      </c>
    </row>
    <row r="310" spans="1:10" ht="23.25">
      <c r="A310" s="137"/>
      <c r="B310" s="142" t="s">
        <v>177</v>
      </c>
      <c r="C310" s="158">
        <v>84.6722</v>
      </c>
      <c r="D310" s="158">
        <v>84.822</v>
      </c>
      <c r="E310" s="244">
        <f t="shared" si="16"/>
        <v>0.14979999999999905</v>
      </c>
      <c r="F310" s="186">
        <f t="shared" si="17"/>
        <v>512.4871707150155</v>
      </c>
      <c r="G310" s="150">
        <f t="shared" si="18"/>
        <v>292.3</v>
      </c>
      <c r="H310" s="165">
        <v>35</v>
      </c>
      <c r="I310" s="150">
        <v>617.64</v>
      </c>
      <c r="J310" s="150">
        <v>325.34</v>
      </c>
    </row>
    <row r="311" spans="1:10" ht="23.25">
      <c r="A311" s="137"/>
      <c r="B311" s="142" t="s">
        <v>178</v>
      </c>
      <c r="C311" s="158">
        <v>86.3435</v>
      </c>
      <c r="D311" s="158">
        <v>86.4867</v>
      </c>
      <c r="E311" s="244">
        <f t="shared" si="16"/>
        <v>0.1431999999999931</v>
      </c>
      <c r="F311" s="186">
        <f t="shared" si="17"/>
        <v>578.2120649276957</v>
      </c>
      <c r="G311" s="150">
        <f t="shared" si="18"/>
        <v>247.65999999999997</v>
      </c>
      <c r="H311" s="165">
        <v>36</v>
      </c>
      <c r="I311" s="150">
        <v>797.43</v>
      </c>
      <c r="J311" s="150">
        <v>549.77</v>
      </c>
    </row>
    <row r="312" spans="1:10" ht="23.25">
      <c r="A312" s="137">
        <v>22142</v>
      </c>
      <c r="B312" s="142" t="s">
        <v>179</v>
      </c>
      <c r="C312" s="158">
        <v>85.1234</v>
      </c>
      <c r="D312" s="158">
        <v>85.2202</v>
      </c>
      <c r="E312" s="244">
        <f t="shared" si="16"/>
        <v>0.09680000000000177</v>
      </c>
      <c r="F312" s="186">
        <f t="shared" si="17"/>
        <v>352.6026299493745</v>
      </c>
      <c r="G312" s="150">
        <f t="shared" si="18"/>
        <v>274.53</v>
      </c>
      <c r="H312" s="165">
        <v>37</v>
      </c>
      <c r="I312" s="150">
        <v>827.05</v>
      </c>
      <c r="J312" s="150">
        <v>552.52</v>
      </c>
    </row>
    <row r="313" spans="1:10" ht="23.25">
      <c r="A313" s="137"/>
      <c r="B313" s="142" t="s">
        <v>180</v>
      </c>
      <c r="C313" s="158">
        <v>87.6443</v>
      </c>
      <c r="D313" s="158">
        <v>87.7978</v>
      </c>
      <c r="E313" s="244">
        <f t="shared" si="16"/>
        <v>0.15349999999999397</v>
      </c>
      <c r="F313" s="186">
        <f t="shared" si="17"/>
        <v>569.5944190878844</v>
      </c>
      <c r="G313" s="150">
        <f t="shared" si="18"/>
        <v>269.49</v>
      </c>
      <c r="H313" s="165">
        <v>38</v>
      </c>
      <c r="I313" s="150">
        <v>822.65</v>
      </c>
      <c r="J313" s="150">
        <v>553.16</v>
      </c>
    </row>
    <row r="314" spans="1:10" ht="23.25">
      <c r="A314" s="137"/>
      <c r="B314" s="142" t="s">
        <v>181</v>
      </c>
      <c r="C314" s="158">
        <v>88.0076</v>
      </c>
      <c r="D314" s="158">
        <v>88.135</v>
      </c>
      <c r="E314" s="244">
        <f t="shared" si="16"/>
        <v>0.12740000000000862</v>
      </c>
      <c r="F314" s="186">
        <f t="shared" si="17"/>
        <v>476.17267800414345</v>
      </c>
      <c r="G314" s="150">
        <f t="shared" si="18"/>
        <v>267.55000000000007</v>
      </c>
      <c r="H314" s="165">
        <v>39</v>
      </c>
      <c r="I314" s="150">
        <v>637.58</v>
      </c>
      <c r="J314" s="150">
        <v>370.03</v>
      </c>
    </row>
    <row r="315" spans="1:10" ht="23.25">
      <c r="A315" s="137">
        <v>22154</v>
      </c>
      <c r="B315" s="142" t="s">
        <v>182</v>
      </c>
      <c r="C315" s="158">
        <v>87.07</v>
      </c>
      <c r="D315" s="158">
        <v>87.1988</v>
      </c>
      <c r="E315" s="244">
        <f t="shared" si="16"/>
        <v>0.12880000000001246</v>
      </c>
      <c r="F315" s="186">
        <f t="shared" si="17"/>
        <v>534.9059346318887</v>
      </c>
      <c r="G315" s="150">
        <f t="shared" si="18"/>
        <v>240.78999999999996</v>
      </c>
      <c r="H315" s="165">
        <v>40</v>
      </c>
      <c r="I315" s="150">
        <v>778.81</v>
      </c>
      <c r="J315" s="150">
        <v>538.02</v>
      </c>
    </row>
    <row r="316" spans="1:10" ht="23.25">
      <c r="A316" s="137"/>
      <c r="B316" s="142" t="s">
        <v>183</v>
      </c>
      <c r="C316" s="158">
        <v>85.7818</v>
      </c>
      <c r="D316" s="158">
        <v>85.9537</v>
      </c>
      <c r="E316" s="244">
        <f t="shared" si="16"/>
        <v>0.17189999999999372</v>
      </c>
      <c r="F316" s="186">
        <f t="shared" si="17"/>
        <v>639.1522587841374</v>
      </c>
      <c r="G316" s="150">
        <f t="shared" si="18"/>
        <v>268.94999999999993</v>
      </c>
      <c r="H316" s="165">
        <v>41</v>
      </c>
      <c r="I316" s="150">
        <v>857.64</v>
      </c>
      <c r="J316" s="150">
        <v>588.69</v>
      </c>
    </row>
    <row r="317" spans="1:10" ht="23.25">
      <c r="A317" s="137"/>
      <c r="B317" s="142" t="s">
        <v>184</v>
      </c>
      <c r="C317" s="158">
        <v>86.3185</v>
      </c>
      <c r="D317" s="158">
        <v>86.5184</v>
      </c>
      <c r="E317" s="244">
        <f t="shared" si="16"/>
        <v>0.19989999999999952</v>
      </c>
      <c r="F317" s="186">
        <f t="shared" si="17"/>
        <v>814.2234532198263</v>
      </c>
      <c r="G317" s="150">
        <f t="shared" si="18"/>
        <v>245.51</v>
      </c>
      <c r="H317" s="165">
        <v>42</v>
      </c>
      <c r="I317" s="150">
        <v>780.29</v>
      </c>
      <c r="J317" s="150">
        <v>534.78</v>
      </c>
    </row>
    <row r="318" spans="1:10" ht="23.25">
      <c r="A318" s="137">
        <v>22163</v>
      </c>
      <c r="B318" s="142" t="s">
        <v>155</v>
      </c>
      <c r="C318" s="158">
        <v>86.191</v>
      </c>
      <c r="D318" s="158">
        <v>86.3552</v>
      </c>
      <c r="E318" s="244">
        <f t="shared" si="16"/>
        <v>0.1641999999999939</v>
      </c>
      <c r="F318" s="186">
        <f t="shared" si="17"/>
        <v>507.63618376304305</v>
      </c>
      <c r="G318" s="150">
        <f t="shared" si="18"/>
        <v>323.46000000000004</v>
      </c>
      <c r="H318" s="165">
        <v>43</v>
      </c>
      <c r="I318" s="150">
        <v>802.58</v>
      </c>
      <c r="J318" s="150">
        <v>479.12</v>
      </c>
    </row>
    <row r="319" spans="1:10" ht="23.25">
      <c r="A319" s="137"/>
      <c r="B319" s="142" t="s">
        <v>156</v>
      </c>
      <c r="C319" s="158">
        <v>87.2135</v>
      </c>
      <c r="D319" s="158">
        <v>87.3695</v>
      </c>
      <c r="E319" s="244">
        <f t="shared" si="16"/>
        <v>0.1560000000000059</v>
      </c>
      <c r="F319" s="186">
        <f t="shared" si="17"/>
        <v>515.9924585717788</v>
      </c>
      <c r="G319" s="150">
        <f t="shared" si="18"/>
        <v>302.33000000000004</v>
      </c>
      <c r="H319" s="165">
        <v>44</v>
      </c>
      <c r="I319" s="150">
        <v>637.6</v>
      </c>
      <c r="J319" s="150">
        <v>335.27</v>
      </c>
    </row>
    <row r="320" spans="1:10" ht="23.25">
      <c r="A320" s="137"/>
      <c r="B320" s="142" t="s">
        <v>157</v>
      </c>
      <c r="C320" s="158">
        <v>85.1947</v>
      </c>
      <c r="D320" s="158">
        <v>85.3348</v>
      </c>
      <c r="E320" s="244">
        <f t="shared" si="16"/>
        <v>0.1401000000000039</v>
      </c>
      <c r="F320" s="186">
        <f t="shared" si="17"/>
        <v>437.2522705283976</v>
      </c>
      <c r="G320" s="150">
        <f t="shared" si="18"/>
        <v>320.41</v>
      </c>
      <c r="H320" s="165">
        <v>45</v>
      </c>
      <c r="I320" s="150">
        <v>666.99</v>
      </c>
      <c r="J320" s="150">
        <v>346.58</v>
      </c>
    </row>
    <row r="321" spans="1:10" ht="23.25">
      <c r="A321" s="137">
        <v>22171</v>
      </c>
      <c r="B321" s="142" t="s">
        <v>176</v>
      </c>
      <c r="C321" s="158">
        <v>88.976</v>
      </c>
      <c r="D321" s="158">
        <v>89.0575</v>
      </c>
      <c r="E321" s="244">
        <f t="shared" si="16"/>
        <v>0.08150000000000546</v>
      </c>
      <c r="F321" s="186">
        <f t="shared" si="17"/>
        <v>310.54717268711124</v>
      </c>
      <c r="G321" s="150">
        <f t="shared" si="18"/>
        <v>262.43999999999994</v>
      </c>
      <c r="H321" s="165">
        <v>46</v>
      </c>
      <c r="I321" s="150">
        <v>682.43</v>
      </c>
      <c r="J321" s="150">
        <v>419.99</v>
      </c>
    </row>
    <row r="322" spans="1:10" ht="23.25">
      <c r="A322" s="137"/>
      <c r="B322" s="142" t="s">
        <v>177</v>
      </c>
      <c r="C322" s="158">
        <v>84.6575</v>
      </c>
      <c r="D322" s="158">
        <v>84.7621</v>
      </c>
      <c r="E322" s="244">
        <f t="shared" si="16"/>
        <v>0.10460000000000491</v>
      </c>
      <c r="F322" s="186">
        <f t="shared" si="17"/>
        <v>325.3398028055268</v>
      </c>
      <c r="G322" s="150">
        <f t="shared" si="18"/>
        <v>321.51</v>
      </c>
      <c r="H322" s="165">
        <v>47</v>
      </c>
      <c r="I322" s="150">
        <v>713.29</v>
      </c>
      <c r="J322" s="150">
        <v>391.78</v>
      </c>
    </row>
    <row r="323" spans="1:10" ht="23.25">
      <c r="A323" s="137"/>
      <c r="B323" s="142" t="s">
        <v>178</v>
      </c>
      <c r="C323" s="158">
        <v>86.342</v>
      </c>
      <c r="D323" s="158">
        <v>86.4341</v>
      </c>
      <c r="E323" s="244">
        <f t="shared" si="16"/>
        <v>0.09210000000000207</v>
      </c>
      <c r="F323" s="186">
        <f t="shared" si="17"/>
        <v>363.07013048449585</v>
      </c>
      <c r="G323" s="150">
        <f t="shared" si="18"/>
        <v>253.67000000000002</v>
      </c>
      <c r="H323" s="165">
        <v>48</v>
      </c>
      <c r="I323" s="150">
        <v>641.36</v>
      </c>
      <c r="J323" s="150">
        <v>387.69</v>
      </c>
    </row>
    <row r="324" spans="1:10" ht="23.25">
      <c r="A324" s="137">
        <v>22179</v>
      </c>
      <c r="B324" s="142" t="s">
        <v>179</v>
      </c>
      <c r="C324" s="158">
        <v>85.1615</v>
      </c>
      <c r="D324" s="158">
        <v>85.2024</v>
      </c>
      <c r="E324" s="244">
        <f t="shared" si="16"/>
        <v>0.0408999999999935</v>
      </c>
      <c r="F324" s="186">
        <f aca="true" t="shared" si="19" ref="F324:F368">((10^6)*E324/G324)</f>
        <v>143.91273750877374</v>
      </c>
      <c r="G324" s="150">
        <f t="shared" si="18"/>
        <v>284.2</v>
      </c>
      <c r="H324" s="165">
        <v>49</v>
      </c>
      <c r="I324" s="150">
        <v>655.76</v>
      </c>
      <c r="J324" s="150">
        <v>371.56</v>
      </c>
    </row>
    <row r="325" spans="1:10" ht="23.25">
      <c r="A325" s="137"/>
      <c r="B325" s="142" t="s">
        <v>180</v>
      </c>
      <c r="C325" s="158">
        <v>87.6696</v>
      </c>
      <c r="D325" s="158">
        <v>87.7059</v>
      </c>
      <c r="E325" s="244">
        <f t="shared" si="16"/>
        <v>0.03629999999999711</v>
      </c>
      <c r="F325" s="186">
        <f t="shared" si="19"/>
        <v>145.03755793510115</v>
      </c>
      <c r="G325" s="150">
        <f t="shared" si="18"/>
        <v>250.27999999999997</v>
      </c>
      <c r="H325" s="165">
        <v>50</v>
      </c>
      <c r="I325" s="150">
        <v>783.72</v>
      </c>
      <c r="J325" s="150">
        <v>533.44</v>
      </c>
    </row>
    <row r="326" spans="1:10" ht="23.25">
      <c r="A326" s="137"/>
      <c r="B326" s="142" t="s">
        <v>181</v>
      </c>
      <c r="C326" s="158">
        <v>88.0598</v>
      </c>
      <c r="D326" s="158">
        <v>88.1086</v>
      </c>
      <c r="E326" s="244">
        <f t="shared" si="16"/>
        <v>0.048799999999999955</v>
      </c>
      <c r="F326" s="186">
        <f t="shared" si="19"/>
        <v>161.38099804887713</v>
      </c>
      <c r="G326" s="150">
        <f t="shared" si="18"/>
        <v>302.39</v>
      </c>
      <c r="H326" s="165">
        <v>51</v>
      </c>
      <c r="I326" s="150">
        <v>677.12</v>
      </c>
      <c r="J326" s="150">
        <v>374.73</v>
      </c>
    </row>
    <row r="327" spans="1:10" ht="23.25">
      <c r="A327" s="137">
        <v>22192</v>
      </c>
      <c r="B327" s="142" t="s">
        <v>149</v>
      </c>
      <c r="C327" s="158">
        <v>85.1311</v>
      </c>
      <c r="D327" s="158">
        <v>85.1619</v>
      </c>
      <c r="E327" s="244">
        <f t="shared" si="16"/>
        <v>0.030799999999999272</v>
      </c>
      <c r="F327" s="186">
        <f t="shared" si="19"/>
        <v>92.77946802421687</v>
      </c>
      <c r="G327" s="150">
        <f t="shared" si="18"/>
        <v>331.96999999999997</v>
      </c>
      <c r="H327" s="165">
        <v>52</v>
      </c>
      <c r="I327" s="150">
        <v>704.54</v>
      </c>
      <c r="J327" s="150">
        <v>372.57</v>
      </c>
    </row>
    <row r="328" spans="1:10" ht="23.25">
      <c r="A328" s="137"/>
      <c r="B328" s="142" t="s">
        <v>150</v>
      </c>
      <c r="C328" s="158">
        <v>86.084</v>
      </c>
      <c r="D328" s="158">
        <v>86.1029</v>
      </c>
      <c r="E328" s="244">
        <f t="shared" si="16"/>
        <v>0.018900000000002137</v>
      </c>
      <c r="F328" s="186">
        <f t="shared" si="19"/>
        <v>67.5965665236128</v>
      </c>
      <c r="G328" s="150">
        <f t="shared" si="18"/>
        <v>279.6</v>
      </c>
      <c r="H328" s="165">
        <v>53</v>
      </c>
      <c r="I328" s="150">
        <v>826.08</v>
      </c>
      <c r="J328" s="150">
        <v>546.48</v>
      </c>
    </row>
    <row r="329" spans="1:10" ht="23.25">
      <c r="A329" s="137"/>
      <c r="B329" s="142" t="s">
        <v>151</v>
      </c>
      <c r="C329" s="158">
        <v>84.8554</v>
      </c>
      <c r="D329" s="158">
        <v>84.8754</v>
      </c>
      <c r="E329" s="244">
        <f t="shared" si="16"/>
        <v>0.01999999999999602</v>
      </c>
      <c r="F329" s="186">
        <f t="shared" si="19"/>
        <v>77.11884013262905</v>
      </c>
      <c r="G329" s="150">
        <f t="shared" si="18"/>
        <v>259.34000000000003</v>
      </c>
      <c r="H329" s="165">
        <v>54</v>
      </c>
      <c r="I329" s="150">
        <v>790.94</v>
      </c>
      <c r="J329" s="150">
        <v>531.6</v>
      </c>
    </row>
    <row r="330" spans="1:10" ht="23.25">
      <c r="A330" s="137">
        <v>22208</v>
      </c>
      <c r="B330" s="142" t="s">
        <v>152</v>
      </c>
      <c r="C330" s="158">
        <v>86.735</v>
      </c>
      <c r="D330" s="158">
        <v>86.7471</v>
      </c>
      <c r="E330" s="244">
        <f t="shared" si="16"/>
        <v>0.012100000000003774</v>
      </c>
      <c r="F330" s="186">
        <f t="shared" si="19"/>
        <v>43.48919958309231</v>
      </c>
      <c r="G330" s="150">
        <f t="shared" si="18"/>
        <v>278.23</v>
      </c>
      <c r="H330" s="165">
        <v>55</v>
      </c>
      <c r="I330" s="150">
        <v>635.99</v>
      </c>
      <c r="J330" s="150">
        <v>357.76</v>
      </c>
    </row>
    <row r="331" spans="1:10" ht="23.25">
      <c r="A331" s="137"/>
      <c r="B331" s="142" t="s">
        <v>153</v>
      </c>
      <c r="C331" s="158">
        <v>85.9695</v>
      </c>
      <c r="D331" s="158">
        <v>85.9855</v>
      </c>
      <c r="E331" s="244">
        <f t="shared" si="16"/>
        <v>0.016000000000005343</v>
      </c>
      <c r="F331" s="186">
        <f t="shared" si="19"/>
        <v>57.84108162824577</v>
      </c>
      <c r="G331" s="150">
        <f t="shared" si="18"/>
        <v>276.62</v>
      </c>
      <c r="H331" s="165">
        <v>56</v>
      </c>
      <c r="I331" s="150">
        <v>665.37</v>
      </c>
      <c r="J331" s="150">
        <v>388.75</v>
      </c>
    </row>
    <row r="332" spans="1:10" ht="23.25">
      <c r="A332" s="137"/>
      <c r="B332" s="142" t="s">
        <v>154</v>
      </c>
      <c r="C332" s="158">
        <v>87.0188</v>
      </c>
      <c r="D332" s="158">
        <v>87.0276</v>
      </c>
      <c r="E332" s="244">
        <f t="shared" si="16"/>
        <v>0.008800000000007913</v>
      </c>
      <c r="F332" s="186">
        <f t="shared" si="19"/>
        <v>35.621761658063114</v>
      </c>
      <c r="G332" s="150">
        <f t="shared" si="18"/>
        <v>247.04000000000002</v>
      </c>
      <c r="H332" s="165">
        <v>57</v>
      </c>
      <c r="I332" s="150">
        <v>655.62</v>
      </c>
      <c r="J332" s="150">
        <v>408.58</v>
      </c>
    </row>
    <row r="333" spans="1:10" ht="23.25">
      <c r="A333" s="137">
        <v>22214</v>
      </c>
      <c r="B333" s="142" t="s">
        <v>155</v>
      </c>
      <c r="C333" s="158">
        <v>86.163</v>
      </c>
      <c r="D333" s="158">
        <v>86.2195</v>
      </c>
      <c r="E333" s="244">
        <f t="shared" si="16"/>
        <v>0.05649999999999977</v>
      </c>
      <c r="F333" s="186">
        <f t="shared" si="19"/>
        <v>198.5591284484265</v>
      </c>
      <c r="G333" s="150">
        <f t="shared" si="18"/>
        <v>284.55000000000007</v>
      </c>
      <c r="H333" s="165">
        <v>58</v>
      </c>
      <c r="I333" s="150">
        <v>784.82</v>
      </c>
      <c r="J333" s="150">
        <v>500.27</v>
      </c>
    </row>
    <row r="334" spans="1:10" ht="23.25">
      <c r="A334" s="137"/>
      <c r="B334" s="142" t="s">
        <v>156</v>
      </c>
      <c r="C334" s="158">
        <v>87.2618</v>
      </c>
      <c r="D334" s="158">
        <v>87.3112</v>
      </c>
      <c r="E334" s="244">
        <f t="shared" si="16"/>
        <v>0.04940000000000566</v>
      </c>
      <c r="F334" s="186">
        <f t="shared" si="19"/>
        <v>184.5487148834641</v>
      </c>
      <c r="G334" s="150">
        <f t="shared" si="18"/>
        <v>267.67999999999995</v>
      </c>
      <c r="H334" s="165">
        <v>59</v>
      </c>
      <c r="I334" s="150">
        <v>776.68</v>
      </c>
      <c r="J334" s="150">
        <v>509</v>
      </c>
    </row>
    <row r="335" spans="1:10" ht="23.25">
      <c r="A335" s="137"/>
      <c r="B335" s="142" t="s">
        <v>157</v>
      </c>
      <c r="C335" s="158">
        <v>85.1532</v>
      </c>
      <c r="D335" s="158">
        <v>85.209</v>
      </c>
      <c r="E335" s="244">
        <f t="shared" si="16"/>
        <v>0.05580000000000496</v>
      </c>
      <c r="F335" s="186">
        <f t="shared" si="19"/>
        <v>199.89253089738477</v>
      </c>
      <c r="G335" s="150">
        <f t="shared" si="18"/>
        <v>279.15</v>
      </c>
      <c r="H335" s="165">
        <v>60</v>
      </c>
      <c r="I335" s="150">
        <v>593.64</v>
      </c>
      <c r="J335" s="150">
        <v>314.49</v>
      </c>
    </row>
    <row r="336" spans="1:10" ht="23.25">
      <c r="A336" s="137">
        <v>22228</v>
      </c>
      <c r="B336" s="142" t="s">
        <v>167</v>
      </c>
      <c r="C336" s="158">
        <v>87.2518</v>
      </c>
      <c r="D336" s="158">
        <v>87.2614</v>
      </c>
      <c r="E336" s="244">
        <f t="shared" si="16"/>
        <v>0.009599999999991837</v>
      </c>
      <c r="F336" s="186">
        <f t="shared" si="19"/>
        <v>33.356497567727025</v>
      </c>
      <c r="G336" s="150">
        <f t="shared" si="18"/>
        <v>287.79999999999995</v>
      </c>
      <c r="H336" s="165">
        <v>61</v>
      </c>
      <c r="I336" s="150">
        <v>788.4</v>
      </c>
      <c r="J336" s="150">
        <v>500.6</v>
      </c>
    </row>
    <row r="337" spans="1:10" ht="23.25">
      <c r="A337" s="137"/>
      <c r="B337" s="142" t="s">
        <v>168</v>
      </c>
      <c r="C337" s="158">
        <v>85.2877</v>
      </c>
      <c r="D337" s="158">
        <v>85.2999</v>
      </c>
      <c r="E337" s="244">
        <f t="shared" si="16"/>
        <v>0.012199999999992883</v>
      </c>
      <c r="F337" s="186">
        <f t="shared" si="19"/>
        <v>42.808519597153875</v>
      </c>
      <c r="G337" s="150">
        <f t="shared" si="18"/>
        <v>284.99</v>
      </c>
      <c r="H337" s="165">
        <v>62</v>
      </c>
      <c r="I337" s="150">
        <v>786.24</v>
      </c>
      <c r="J337" s="150">
        <v>501.25</v>
      </c>
    </row>
    <row r="338" spans="1:10" ht="23.25">
      <c r="A338" s="137"/>
      <c r="B338" s="142" t="s">
        <v>169</v>
      </c>
      <c r="C338" s="158">
        <v>85.0188</v>
      </c>
      <c r="D338" s="158">
        <v>85.0389</v>
      </c>
      <c r="E338" s="244">
        <f t="shared" si="16"/>
        <v>0.02009999999999934</v>
      </c>
      <c r="F338" s="186">
        <f t="shared" si="19"/>
        <v>72.77335264300993</v>
      </c>
      <c r="G338" s="150">
        <f t="shared" si="18"/>
        <v>276.2</v>
      </c>
      <c r="H338" s="165">
        <v>63</v>
      </c>
      <c r="I338" s="150">
        <v>638.66</v>
      </c>
      <c r="J338" s="150">
        <v>362.46</v>
      </c>
    </row>
    <row r="339" spans="1:10" ht="23.25">
      <c r="A339" s="137">
        <v>22247</v>
      </c>
      <c r="B339" s="142" t="s">
        <v>170</v>
      </c>
      <c r="C339" s="158">
        <v>84.9176</v>
      </c>
      <c r="D339" s="158">
        <v>84.9273</v>
      </c>
      <c r="E339" s="244">
        <f t="shared" si="16"/>
        <v>0.009700000000009368</v>
      </c>
      <c r="F339" s="186">
        <f t="shared" si="19"/>
        <v>35.64210913102836</v>
      </c>
      <c r="G339" s="150">
        <f t="shared" si="18"/>
        <v>272.15</v>
      </c>
      <c r="H339" s="165">
        <v>64</v>
      </c>
      <c r="I339" s="150">
        <v>652.8</v>
      </c>
      <c r="J339" s="150">
        <v>380.65</v>
      </c>
    </row>
    <row r="340" spans="1:10" ht="23.25">
      <c r="A340" s="137"/>
      <c r="B340" s="142" t="s">
        <v>171</v>
      </c>
      <c r="C340" s="158">
        <v>85.0491</v>
      </c>
      <c r="D340" s="158">
        <v>85.0555</v>
      </c>
      <c r="E340" s="244">
        <f t="shared" si="16"/>
        <v>0.006399999999999295</v>
      </c>
      <c r="F340" s="186">
        <f t="shared" si="19"/>
        <v>17.52608374181695</v>
      </c>
      <c r="G340" s="150">
        <f t="shared" si="18"/>
        <v>365.16999999999996</v>
      </c>
      <c r="H340" s="165">
        <v>65</v>
      </c>
      <c r="I340" s="150">
        <v>715.43</v>
      </c>
      <c r="J340" s="150">
        <v>350.26</v>
      </c>
    </row>
    <row r="341" spans="1:10" ht="23.25">
      <c r="A341" s="137"/>
      <c r="B341" s="142" t="s">
        <v>172</v>
      </c>
      <c r="C341" s="158">
        <v>86.0202</v>
      </c>
      <c r="D341" s="158">
        <v>86.03</v>
      </c>
      <c r="E341" s="244">
        <f t="shared" si="16"/>
        <v>0.009799999999998477</v>
      </c>
      <c r="F341" s="186">
        <f t="shared" si="19"/>
        <v>33.92294645020068</v>
      </c>
      <c r="G341" s="150">
        <f t="shared" si="18"/>
        <v>288.89</v>
      </c>
      <c r="H341" s="165">
        <v>66</v>
      </c>
      <c r="I341" s="150">
        <v>814.68</v>
      </c>
      <c r="J341" s="150">
        <v>525.79</v>
      </c>
    </row>
    <row r="342" spans="1:10" ht="23.25">
      <c r="A342" s="137">
        <v>22254</v>
      </c>
      <c r="B342" s="142" t="s">
        <v>149</v>
      </c>
      <c r="C342" s="158">
        <v>85.1054</v>
      </c>
      <c r="D342" s="158">
        <v>85.1142</v>
      </c>
      <c r="E342" s="244">
        <f t="shared" si="16"/>
        <v>0.008799999999993702</v>
      </c>
      <c r="F342" s="186">
        <f t="shared" si="19"/>
        <v>38.42962574782176</v>
      </c>
      <c r="G342" s="150">
        <f t="shared" si="18"/>
        <v>228.98999999999995</v>
      </c>
      <c r="H342" s="165">
        <v>67</v>
      </c>
      <c r="I342" s="150">
        <v>620.9</v>
      </c>
      <c r="J342" s="150">
        <v>391.91</v>
      </c>
    </row>
    <row r="343" spans="1:10" ht="23.25">
      <c r="A343" s="137"/>
      <c r="B343" s="142" t="s">
        <v>150</v>
      </c>
      <c r="C343" s="158">
        <v>86.1277</v>
      </c>
      <c r="D343" s="158">
        <v>86.1346</v>
      </c>
      <c r="E343" s="244">
        <f t="shared" si="16"/>
        <v>0.0069000000000016826</v>
      </c>
      <c r="F343" s="186">
        <f t="shared" si="19"/>
        <v>27.558111670267916</v>
      </c>
      <c r="G343" s="150">
        <f t="shared" si="18"/>
        <v>250.38000000000005</v>
      </c>
      <c r="H343" s="165">
        <v>68</v>
      </c>
      <c r="I343" s="150">
        <v>634.82</v>
      </c>
      <c r="J343" s="150">
        <v>384.44</v>
      </c>
    </row>
    <row r="344" spans="1:10" ht="23.25">
      <c r="A344" s="137"/>
      <c r="B344" s="142" t="s">
        <v>151</v>
      </c>
      <c r="C344" s="158">
        <v>84.875</v>
      </c>
      <c r="D344" s="158">
        <v>84.8826</v>
      </c>
      <c r="E344" s="244">
        <f t="shared" si="16"/>
        <v>0.0075999999999964984</v>
      </c>
      <c r="F344" s="186">
        <f t="shared" si="19"/>
        <v>45.07443212144296</v>
      </c>
      <c r="G344" s="150">
        <f t="shared" si="18"/>
        <v>168.61</v>
      </c>
      <c r="H344" s="165">
        <v>69</v>
      </c>
      <c r="I344" s="150">
        <v>744.89</v>
      </c>
      <c r="J344" s="150">
        <v>576.28</v>
      </c>
    </row>
    <row r="345" spans="1:10" ht="23.25">
      <c r="A345" s="137">
        <v>22263</v>
      </c>
      <c r="B345" s="142" t="s">
        <v>152</v>
      </c>
      <c r="C345" s="158">
        <v>86.7358</v>
      </c>
      <c r="D345" s="158">
        <v>86.7428</v>
      </c>
      <c r="E345" s="244">
        <f t="shared" si="16"/>
        <v>0.007000000000005002</v>
      </c>
      <c r="F345" s="186">
        <f t="shared" si="19"/>
        <v>36.43556110766709</v>
      </c>
      <c r="G345" s="150">
        <f t="shared" si="18"/>
        <v>192.12</v>
      </c>
      <c r="H345" s="165">
        <v>70</v>
      </c>
      <c r="I345" s="150">
        <v>770.48</v>
      </c>
      <c r="J345" s="150">
        <v>578.36</v>
      </c>
    </row>
    <row r="346" spans="1:10" ht="23.25">
      <c r="A346" s="137"/>
      <c r="B346" s="142" t="s">
        <v>153</v>
      </c>
      <c r="C346" s="158">
        <v>85.9776</v>
      </c>
      <c r="D346" s="158">
        <v>85.987</v>
      </c>
      <c r="E346" s="244">
        <f t="shared" si="16"/>
        <v>0.009399999999999409</v>
      </c>
      <c r="F346" s="186">
        <f t="shared" si="19"/>
        <v>43.19852941176198</v>
      </c>
      <c r="G346" s="150">
        <f t="shared" si="18"/>
        <v>217.60000000000002</v>
      </c>
      <c r="H346" s="165">
        <v>71</v>
      </c>
      <c r="I346" s="150">
        <v>788.12</v>
      </c>
      <c r="J346" s="150">
        <v>570.52</v>
      </c>
    </row>
    <row r="347" spans="1:10" ht="23.25">
      <c r="A347" s="137"/>
      <c r="B347" s="142" t="s">
        <v>154</v>
      </c>
      <c r="C347" s="158">
        <v>87.0156</v>
      </c>
      <c r="D347" s="158">
        <v>87.0247</v>
      </c>
      <c r="E347" s="244">
        <f t="shared" si="16"/>
        <v>0.00909999999998945</v>
      </c>
      <c r="F347" s="186">
        <f t="shared" si="19"/>
        <v>36.1555882235665</v>
      </c>
      <c r="G347" s="150">
        <f t="shared" si="18"/>
        <v>251.68999999999994</v>
      </c>
      <c r="H347" s="165">
        <v>72</v>
      </c>
      <c r="I347" s="150">
        <v>622.05</v>
      </c>
      <c r="J347" s="150">
        <v>370.36</v>
      </c>
    </row>
    <row r="348" spans="1:10" ht="23.25">
      <c r="A348" s="137">
        <v>22270</v>
      </c>
      <c r="B348" s="142" t="s">
        <v>155</v>
      </c>
      <c r="C348" s="158">
        <v>86.193</v>
      </c>
      <c r="D348" s="158">
        <v>86.2018</v>
      </c>
      <c r="E348" s="244">
        <f t="shared" si="16"/>
        <v>0.008800000000007913</v>
      </c>
      <c r="F348" s="186">
        <f t="shared" si="19"/>
        <v>32.927970065511374</v>
      </c>
      <c r="G348" s="150">
        <f t="shared" si="18"/>
        <v>267.24999999999994</v>
      </c>
      <c r="H348" s="165">
        <v>73</v>
      </c>
      <c r="I348" s="150">
        <v>641.04</v>
      </c>
      <c r="J348" s="150">
        <v>373.79</v>
      </c>
    </row>
    <row r="349" spans="1:10" ht="23.25">
      <c r="A349" s="137"/>
      <c r="B349" s="142" t="s">
        <v>156</v>
      </c>
      <c r="C349" s="158">
        <v>87.2561</v>
      </c>
      <c r="D349" s="158">
        <v>87.2731</v>
      </c>
      <c r="E349" s="244">
        <f t="shared" si="16"/>
        <v>0.016999999999995907</v>
      </c>
      <c r="F349" s="186">
        <f t="shared" si="19"/>
        <v>59.586400280392255</v>
      </c>
      <c r="G349" s="150">
        <f t="shared" si="18"/>
        <v>285.29999999999995</v>
      </c>
      <c r="H349" s="165">
        <v>74</v>
      </c>
      <c r="I349" s="150">
        <v>644.67</v>
      </c>
      <c r="J349" s="150">
        <v>359.37</v>
      </c>
    </row>
    <row r="350" spans="1:10" ht="23.25">
      <c r="A350" s="137"/>
      <c r="B350" s="142" t="s">
        <v>157</v>
      </c>
      <c r="C350" s="158">
        <v>85.2044</v>
      </c>
      <c r="D350" s="158">
        <v>85.2121</v>
      </c>
      <c r="E350" s="244">
        <f t="shared" si="16"/>
        <v>0.007699999999999818</v>
      </c>
      <c r="F350" s="186">
        <f t="shared" si="19"/>
        <v>36.643982296672625</v>
      </c>
      <c r="G350" s="150">
        <f t="shared" si="18"/>
        <v>210.13</v>
      </c>
      <c r="H350" s="165">
        <v>75</v>
      </c>
      <c r="I350" s="150">
        <v>793.63</v>
      </c>
      <c r="J350" s="150">
        <v>583.5</v>
      </c>
    </row>
    <row r="351" spans="1:10" ht="23.25">
      <c r="A351" s="137">
        <v>22289</v>
      </c>
      <c r="B351" s="246" t="s">
        <v>152</v>
      </c>
      <c r="C351" s="158">
        <v>86.7209</v>
      </c>
      <c r="D351" s="158">
        <v>86.7209</v>
      </c>
      <c r="E351" s="244">
        <f t="shared" si="16"/>
        <v>0</v>
      </c>
      <c r="F351" s="186">
        <f t="shared" si="19"/>
        <v>0</v>
      </c>
      <c r="G351" s="150">
        <f t="shared" si="18"/>
        <v>305.9599999999999</v>
      </c>
      <c r="H351" s="165">
        <v>76</v>
      </c>
      <c r="I351" s="150">
        <v>725.93</v>
      </c>
      <c r="J351" s="150">
        <v>419.97</v>
      </c>
    </row>
    <row r="352" spans="1:10" ht="23.25">
      <c r="A352" s="137"/>
      <c r="B352" s="246" t="s">
        <v>153</v>
      </c>
      <c r="C352" s="158">
        <v>85.9697</v>
      </c>
      <c r="D352" s="158">
        <v>85.9697</v>
      </c>
      <c r="E352" s="244">
        <f t="shared" si="16"/>
        <v>0</v>
      </c>
      <c r="F352" s="186">
        <f t="shared" si="19"/>
        <v>0</v>
      </c>
      <c r="G352" s="150">
        <f t="shared" si="18"/>
        <v>277.04999999999995</v>
      </c>
      <c r="H352" s="165">
        <v>77</v>
      </c>
      <c r="I352" s="150">
        <v>824.24</v>
      </c>
      <c r="J352" s="150">
        <v>547.19</v>
      </c>
    </row>
    <row r="353" spans="1:10" ht="23.25">
      <c r="A353" s="137"/>
      <c r="B353" s="246" t="s">
        <v>154</v>
      </c>
      <c r="C353" s="158">
        <v>86.9999</v>
      </c>
      <c r="D353" s="158">
        <v>87.0053</v>
      </c>
      <c r="E353" s="244">
        <f t="shared" si="16"/>
        <v>0.005400000000008731</v>
      </c>
      <c r="F353" s="186">
        <f t="shared" si="19"/>
        <v>20.105741306161043</v>
      </c>
      <c r="G353" s="150">
        <f t="shared" si="18"/>
        <v>268.5799999999999</v>
      </c>
      <c r="H353" s="165">
        <v>78</v>
      </c>
      <c r="I353" s="150">
        <v>799.17</v>
      </c>
      <c r="J353" s="150">
        <v>530.59</v>
      </c>
    </row>
    <row r="354" spans="1:10" ht="23.25">
      <c r="A354" s="137">
        <v>22312</v>
      </c>
      <c r="B354" s="246" t="s">
        <v>155</v>
      </c>
      <c r="C354" s="158">
        <v>86.1888</v>
      </c>
      <c r="D354" s="158">
        <v>86.1911</v>
      </c>
      <c r="E354" s="244">
        <f t="shared" si="16"/>
        <v>0.002300000000005298</v>
      </c>
      <c r="F354" s="186">
        <f t="shared" si="19"/>
        <v>8.071874780674168</v>
      </c>
      <c r="G354" s="150">
        <f t="shared" si="18"/>
        <v>284.94000000000005</v>
      </c>
      <c r="H354" s="165">
        <v>79</v>
      </c>
      <c r="I354" s="150">
        <v>648.72</v>
      </c>
      <c r="J354" s="150">
        <v>363.78</v>
      </c>
    </row>
    <row r="355" spans="1:10" ht="23.25">
      <c r="A355" s="137"/>
      <c r="B355" s="246" t="s">
        <v>156</v>
      </c>
      <c r="C355" s="158">
        <v>87.2411</v>
      </c>
      <c r="D355" s="158">
        <v>87.2434</v>
      </c>
      <c r="E355" s="244">
        <f t="shared" si="16"/>
        <v>0.002299999999991087</v>
      </c>
      <c r="F355" s="186">
        <f t="shared" si="19"/>
        <v>8.160079472046714</v>
      </c>
      <c r="G355" s="150">
        <f t="shared" si="18"/>
        <v>281.86</v>
      </c>
      <c r="H355" s="165">
        <v>80</v>
      </c>
      <c r="I355" s="150">
        <v>830.03</v>
      </c>
      <c r="J355" s="150">
        <v>548.17</v>
      </c>
    </row>
    <row r="356" spans="1:10" ht="23.25">
      <c r="A356" s="137"/>
      <c r="B356" s="246" t="s">
        <v>157</v>
      </c>
      <c r="C356" s="158">
        <v>85.1498</v>
      </c>
      <c r="D356" s="158">
        <v>85.1516</v>
      </c>
      <c r="E356" s="244">
        <f t="shared" si="16"/>
        <v>0.0018000000000029104</v>
      </c>
      <c r="F356" s="186">
        <f t="shared" si="19"/>
        <v>5.845674201100643</v>
      </c>
      <c r="G356" s="150">
        <f t="shared" si="18"/>
        <v>307.9200000000001</v>
      </c>
      <c r="H356" s="165">
        <v>81</v>
      </c>
      <c r="I356" s="150">
        <v>632.07</v>
      </c>
      <c r="J356" s="150">
        <v>324.15</v>
      </c>
    </row>
    <row r="357" spans="1:10" ht="23.25">
      <c r="A357" s="137">
        <v>22319</v>
      </c>
      <c r="B357" s="246" t="s">
        <v>170</v>
      </c>
      <c r="C357" s="158">
        <v>84.8593</v>
      </c>
      <c r="D357" s="158">
        <v>84.865</v>
      </c>
      <c r="E357" s="244">
        <f t="shared" si="16"/>
        <v>0.005699999999990268</v>
      </c>
      <c r="F357" s="186">
        <f t="shared" si="19"/>
        <v>19.108280254744447</v>
      </c>
      <c r="G357" s="150">
        <f t="shared" si="18"/>
        <v>298.3</v>
      </c>
      <c r="H357" s="165">
        <v>82</v>
      </c>
      <c r="I357" s="150">
        <v>686.87</v>
      </c>
      <c r="J357" s="150">
        <v>388.57</v>
      </c>
    </row>
    <row r="358" spans="1:10" ht="23.25">
      <c r="A358" s="137"/>
      <c r="B358" s="246" t="s">
        <v>171</v>
      </c>
      <c r="C358" s="158">
        <v>85.0115</v>
      </c>
      <c r="D358" s="158">
        <v>85.0191</v>
      </c>
      <c r="E358" s="244">
        <f t="shared" si="16"/>
        <v>0.0075999999999964984</v>
      </c>
      <c r="F358" s="186">
        <f t="shared" si="19"/>
        <v>29.26904413462412</v>
      </c>
      <c r="G358" s="150">
        <f t="shared" si="18"/>
        <v>259.65999999999997</v>
      </c>
      <c r="H358" s="165">
        <v>83</v>
      </c>
      <c r="I358" s="150">
        <v>813.14</v>
      </c>
      <c r="J358" s="150">
        <v>553.48</v>
      </c>
    </row>
    <row r="359" spans="1:10" ht="23.25">
      <c r="A359" s="137"/>
      <c r="B359" s="246" t="s">
        <v>172</v>
      </c>
      <c r="C359" s="158">
        <v>85.98</v>
      </c>
      <c r="D359" s="158">
        <v>85.9909</v>
      </c>
      <c r="E359" s="244">
        <f t="shared" si="16"/>
        <v>0.01089999999999236</v>
      </c>
      <c r="F359" s="186">
        <f t="shared" si="19"/>
        <v>44.382914613756114</v>
      </c>
      <c r="G359" s="150">
        <f t="shared" si="18"/>
        <v>245.58999999999992</v>
      </c>
      <c r="H359" s="165">
        <v>84</v>
      </c>
      <c r="I359" s="150">
        <v>798.17</v>
      </c>
      <c r="J359" s="150">
        <v>552.58</v>
      </c>
    </row>
    <row r="360" spans="1:10" ht="23.25">
      <c r="A360" s="137">
        <v>22331</v>
      </c>
      <c r="B360" s="246" t="s">
        <v>173</v>
      </c>
      <c r="C360" s="158">
        <v>83.734</v>
      </c>
      <c r="D360" s="158">
        <v>83.7416</v>
      </c>
      <c r="E360" s="244">
        <f t="shared" si="16"/>
        <v>0.007600000000010709</v>
      </c>
      <c r="F360" s="186">
        <f t="shared" si="19"/>
        <v>24.79689386280372</v>
      </c>
      <c r="G360" s="150">
        <f t="shared" si="18"/>
        <v>306.4899999999999</v>
      </c>
      <c r="H360" s="165">
        <v>85</v>
      </c>
      <c r="I360" s="150">
        <v>840.18</v>
      </c>
      <c r="J360" s="150">
        <v>533.69</v>
      </c>
    </row>
    <row r="361" spans="1:10" ht="23.25">
      <c r="A361" s="137"/>
      <c r="B361" s="246" t="s">
        <v>174</v>
      </c>
      <c r="C361" s="158">
        <v>84.9924</v>
      </c>
      <c r="D361" s="158">
        <v>84.9984</v>
      </c>
      <c r="E361" s="244">
        <f t="shared" si="16"/>
        <v>0.006000000000000227</v>
      </c>
      <c r="F361" s="186">
        <f t="shared" si="19"/>
        <v>21.777003484321376</v>
      </c>
      <c r="G361" s="150">
        <f t="shared" si="18"/>
        <v>275.5200000000001</v>
      </c>
      <c r="H361" s="165">
        <v>86</v>
      </c>
      <c r="I361" s="150">
        <v>815.33</v>
      </c>
      <c r="J361" s="150">
        <v>539.81</v>
      </c>
    </row>
    <row r="362" spans="1:10" ht="23.25">
      <c r="A362" s="137"/>
      <c r="B362" s="246" t="s">
        <v>175</v>
      </c>
      <c r="C362" s="158">
        <v>84.5732</v>
      </c>
      <c r="D362" s="158">
        <v>84.5861</v>
      </c>
      <c r="E362" s="244">
        <f t="shared" si="16"/>
        <v>0.01290000000000191</v>
      </c>
      <c r="F362" s="186">
        <f t="shared" si="19"/>
        <v>47.65246943224083</v>
      </c>
      <c r="G362" s="150">
        <f t="shared" si="18"/>
        <v>270.7099999999999</v>
      </c>
      <c r="H362" s="165">
        <v>87</v>
      </c>
      <c r="I362" s="150">
        <v>825.3</v>
      </c>
      <c r="J362" s="150">
        <v>554.59</v>
      </c>
    </row>
    <row r="363" spans="1:10" ht="23.25">
      <c r="A363" s="137">
        <v>22345</v>
      </c>
      <c r="B363" s="142" t="s">
        <v>155</v>
      </c>
      <c r="C363" s="158">
        <v>86.1195</v>
      </c>
      <c r="D363" s="158">
        <v>86.1314</v>
      </c>
      <c r="E363" s="244">
        <f t="shared" si="16"/>
        <v>0.011899999999997135</v>
      </c>
      <c r="F363" s="186">
        <f t="shared" si="19"/>
        <v>38.264895977353405</v>
      </c>
      <c r="G363" s="150">
        <f t="shared" si="18"/>
        <v>310.99</v>
      </c>
      <c r="H363" s="165">
        <v>88</v>
      </c>
      <c r="I363" s="150">
        <v>835.62</v>
      </c>
      <c r="J363" s="150">
        <v>524.63</v>
      </c>
    </row>
    <row r="364" spans="1:10" ht="23.25">
      <c r="A364" s="137"/>
      <c r="B364" s="142" t="s">
        <v>156</v>
      </c>
      <c r="C364" s="158">
        <v>87.1896</v>
      </c>
      <c r="D364" s="158">
        <v>87.1973</v>
      </c>
      <c r="E364" s="244">
        <f t="shared" si="16"/>
        <v>0.007699999999999818</v>
      </c>
      <c r="F364" s="186">
        <f t="shared" si="19"/>
        <v>23.332626284051447</v>
      </c>
      <c r="G364" s="150">
        <f t="shared" si="18"/>
        <v>330.01</v>
      </c>
      <c r="H364" s="165">
        <v>89</v>
      </c>
      <c r="I364" s="150">
        <v>697.61</v>
      </c>
      <c r="J364" s="150">
        <v>367.6</v>
      </c>
    </row>
    <row r="365" spans="1:10" ht="23.25">
      <c r="A365" s="137"/>
      <c r="B365" s="142" t="s">
        <v>157</v>
      </c>
      <c r="C365" s="158">
        <v>85.1085</v>
      </c>
      <c r="D365" s="158">
        <v>85.1175</v>
      </c>
      <c r="E365" s="244">
        <f t="shared" si="16"/>
        <v>0.009000000000000341</v>
      </c>
      <c r="F365" s="186">
        <f t="shared" si="19"/>
        <v>33.81043615462769</v>
      </c>
      <c r="G365" s="150">
        <f t="shared" si="18"/>
        <v>266.18999999999994</v>
      </c>
      <c r="H365" s="165">
        <v>90</v>
      </c>
      <c r="I365" s="150">
        <v>819.79</v>
      </c>
      <c r="J365" s="150">
        <v>553.6</v>
      </c>
    </row>
    <row r="366" spans="1:10" ht="23.25">
      <c r="A366" s="137">
        <v>22367</v>
      </c>
      <c r="B366" s="142" t="s">
        <v>176</v>
      </c>
      <c r="C366" s="158">
        <v>88.9396</v>
      </c>
      <c r="D366" s="158">
        <v>88.9498</v>
      </c>
      <c r="E366" s="244">
        <f t="shared" si="16"/>
        <v>0.010199999999997544</v>
      </c>
      <c r="F366" s="186">
        <f t="shared" si="19"/>
        <v>33.83533470443025</v>
      </c>
      <c r="G366" s="150">
        <f t="shared" si="18"/>
        <v>301.46000000000004</v>
      </c>
      <c r="H366" s="165">
        <v>91</v>
      </c>
      <c r="I366" s="150">
        <v>821.7</v>
      </c>
      <c r="J366" s="150">
        <v>520.24</v>
      </c>
    </row>
    <row r="367" spans="1:10" ht="23.25">
      <c r="A367" s="137"/>
      <c r="B367" s="142" t="s">
        <v>177</v>
      </c>
      <c r="C367" s="158">
        <v>84.6278</v>
      </c>
      <c r="D367" s="158">
        <v>84.6408</v>
      </c>
      <c r="E367" s="244">
        <f t="shared" si="16"/>
        <v>0.01300000000000523</v>
      </c>
      <c r="F367" s="186">
        <f t="shared" si="19"/>
        <v>38.77124962721512</v>
      </c>
      <c r="G367" s="150">
        <f t="shared" si="18"/>
        <v>335.3</v>
      </c>
      <c r="H367" s="165">
        <v>92</v>
      </c>
      <c r="I367" s="150">
        <v>635.74</v>
      </c>
      <c r="J367" s="150">
        <v>300.44</v>
      </c>
    </row>
    <row r="368" spans="1:10" ht="24" thickBot="1">
      <c r="A368" s="258"/>
      <c r="B368" s="259" t="s">
        <v>178</v>
      </c>
      <c r="C368" s="260">
        <v>86.3386</v>
      </c>
      <c r="D368" s="260">
        <v>86.3519</v>
      </c>
      <c r="E368" s="261">
        <f t="shared" si="16"/>
        <v>0.013300000000000978</v>
      </c>
      <c r="F368" s="262">
        <f t="shared" si="19"/>
        <v>41.35829342621115</v>
      </c>
      <c r="G368" s="264">
        <f t="shared" si="18"/>
        <v>321.5799999999999</v>
      </c>
      <c r="H368" s="263">
        <v>93</v>
      </c>
      <c r="I368" s="264">
        <v>691.05</v>
      </c>
      <c r="J368" s="264">
        <v>369.47</v>
      </c>
    </row>
    <row r="369" spans="1:10" ht="23.25">
      <c r="A369" s="196">
        <v>22373</v>
      </c>
      <c r="B369" s="252" t="s">
        <v>170</v>
      </c>
      <c r="C369" s="197">
        <v>84.8453</v>
      </c>
      <c r="D369" s="197">
        <v>84.8603</v>
      </c>
      <c r="E369" s="253">
        <f t="shared" si="16"/>
        <v>0.015000000000000568</v>
      </c>
      <c r="F369" s="199">
        <f aca="true" t="shared" si="20" ref="F369:F432">((10^6)*E369/G369)</f>
        <v>59.62792176816888</v>
      </c>
      <c r="G369" s="202">
        <f aca="true" t="shared" si="21" ref="G369:G467">I369-J369</f>
        <v>251.56000000000006</v>
      </c>
      <c r="H369" s="254">
        <v>1</v>
      </c>
      <c r="I369" s="202">
        <v>785.33</v>
      </c>
      <c r="J369" s="202">
        <v>533.77</v>
      </c>
    </row>
    <row r="370" spans="1:10" ht="23.25">
      <c r="A370" s="137"/>
      <c r="B370" s="246" t="s">
        <v>171</v>
      </c>
      <c r="C370" s="158">
        <v>84.9995</v>
      </c>
      <c r="D370" s="158">
        <v>85.0072</v>
      </c>
      <c r="E370" s="244">
        <f t="shared" si="16"/>
        <v>0.007699999999999818</v>
      </c>
      <c r="F370" s="186">
        <f t="shared" si="20"/>
        <v>26.73611111111048</v>
      </c>
      <c r="G370" s="150">
        <f t="shared" si="21"/>
        <v>288</v>
      </c>
      <c r="H370" s="165">
        <v>2</v>
      </c>
      <c r="I370" s="150">
        <v>650.62</v>
      </c>
      <c r="J370" s="150">
        <v>362.62</v>
      </c>
    </row>
    <row r="371" spans="1:10" ht="23.25">
      <c r="A371" s="137"/>
      <c r="B371" s="246" t="s">
        <v>172</v>
      </c>
      <c r="C371" s="158">
        <v>85.9734</v>
      </c>
      <c r="D371" s="158">
        <v>85.9911</v>
      </c>
      <c r="E371" s="244">
        <f t="shared" si="16"/>
        <v>0.017700000000004934</v>
      </c>
      <c r="F371" s="186">
        <f t="shared" si="20"/>
        <v>61.070282579460134</v>
      </c>
      <c r="G371" s="150">
        <f t="shared" si="21"/>
        <v>289.83000000000004</v>
      </c>
      <c r="H371" s="165">
        <v>3</v>
      </c>
      <c r="I371" s="150">
        <v>823.36</v>
      </c>
      <c r="J371" s="150">
        <v>533.53</v>
      </c>
    </row>
    <row r="372" spans="1:10" ht="23.25">
      <c r="A372" s="137">
        <v>22390</v>
      </c>
      <c r="B372" s="246" t="s">
        <v>173</v>
      </c>
      <c r="C372" s="158">
        <v>83.7168</v>
      </c>
      <c r="D372" s="158">
        <v>83.7272</v>
      </c>
      <c r="E372" s="244">
        <f t="shared" si="16"/>
        <v>0.010399999999989973</v>
      </c>
      <c r="F372" s="186">
        <f t="shared" si="20"/>
        <v>32.36749556499945</v>
      </c>
      <c r="G372" s="150">
        <f t="shared" si="21"/>
        <v>321.31</v>
      </c>
      <c r="H372" s="165">
        <v>4</v>
      </c>
      <c r="I372" s="150">
        <v>688.73</v>
      </c>
      <c r="J372" s="150">
        <v>367.42</v>
      </c>
    </row>
    <row r="373" spans="1:10" ht="23.25">
      <c r="A373" s="137"/>
      <c r="B373" s="246" t="s">
        <v>174</v>
      </c>
      <c r="C373" s="158">
        <v>84.984</v>
      </c>
      <c r="D373" s="158">
        <v>85.0025</v>
      </c>
      <c r="E373" s="244">
        <f t="shared" si="16"/>
        <v>0.01850000000000307</v>
      </c>
      <c r="F373" s="186">
        <f t="shared" si="20"/>
        <v>66.96105400319628</v>
      </c>
      <c r="G373" s="150">
        <f t="shared" si="21"/>
        <v>276.28000000000003</v>
      </c>
      <c r="H373" s="165">
        <v>5</v>
      </c>
      <c r="I373" s="150">
        <v>733.48</v>
      </c>
      <c r="J373" s="150">
        <v>457.2</v>
      </c>
    </row>
    <row r="374" spans="1:10" ht="23.25">
      <c r="A374" s="137"/>
      <c r="B374" s="246" t="s">
        <v>175</v>
      </c>
      <c r="C374" s="158">
        <v>84.5564</v>
      </c>
      <c r="D374" s="158">
        <v>84.5731</v>
      </c>
      <c r="E374" s="244">
        <f t="shared" si="16"/>
        <v>0.01670000000000016</v>
      </c>
      <c r="F374" s="186">
        <f t="shared" si="20"/>
        <v>67.88341937319686</v>
      </c>
      <c r="G374" s="150">
        <f t="shared" si="21"/>
        <v>246.01</v>
      </c>
      <c r="H374" s="165">
        <v>6</v>
      </c>
      <c r="I374" s="150">
        <v>764.71</v>
      </c>
      <c r="J374" s="150">
        <v>518.7</v>
      </c>
    </row>
    <row r="375" spans="1:10" ht="23.25">
      <c r="A375" s="137">
        <v>22404</v>
      </c>
      <c r="B375" s="246" t="s">
        <v>149</v>
      </c>
      <c r="C375" s="158">
        <v>85.1228</v>
      </c>
      <c r="D375" s="158">
        <v>85.1523</v>
      </c>
      <c r="E375" s="244">
        <f t="shared" si="16"/>
        <v>0.02949999999999875</v>
      </c>
      <c r="F375" s="186">
        <f t="shared" si="20"/>
        <v>82.1360953335526</v>
      </c>
      <c r="G375" s="150">
        <f t="shared" si="21"/>
        <v>359.15999999999997</v>
      </c>
      <c r="H375" s="165">
        <v>7</v>
      </c>
      <c r="I375" s="150">
        <v>709.39</v>
      </c>
      <c r="J375" s="150">
        <v>350.23</v>
      </c>
    </row>
    <row r="376" spans="1:10" ht="23.25">
      <c r="A376" s="137"/>
      <c r="B376" s="246" t="s">
        <v>150</v>
      </c>
      <c r="C376" s="158">
        <v>86.0804</v>
      </c>
      <c r="D376" s="158">
        <v>86.1043</v>
      </c>
      <c r="E376" s="244">
        <f t="shared" si="16"/>
        <v>0.02389999999999759</v>
      </c>
      <c r="F376" s="186">
        <f t="shared" si="20"/>
        <v>90.44465468305617</v>
      </c>
      <c r="G376" s="150">
        <f t="shared" si="21"/>
        <v>264.25</v>
      </c>
      <c r="H376" s="165">
        <v>8</v>
      </c>
      <c r="I376" s="150">
        <v>794.12</v>
      </c>
      <c r="J376" s="150">
        <v>529.87</v>
      </c>
    </row>
    <row r="377" spans="1:10" ht="23.25">
      <c r="A377" s="137"/>
      <c r="B377" s="246" t="s">
        <v>151</v>
      </c>
      <c r="C377" s="158">
        <v>84.8393</v>
      </c>
      <c r="D377" s="158">
        <v>84.8616</v>
      </c>
      <c r="E377" s="244">
        <f t="shared" si="16"/>
        <v>0.02230000000000132</v>
      </c>
      <c r="F377" s="186">
        <f t="shared" si="20"/>
        <v>78.75684266290418</v>
      </c>
      <c r="G377" s="150">
        <f t="shared" si="21"/>
        <v>283.15</v>
      </c>
      <c r="H377" s="165">
        <v>9</v>
      </c>
      <c r="I377" s="150">
        <v>814.6</v>
      </c>
      <c r="J377" s="150">
        <v>531.45</v>
      </c>
    </row>
    <row r="378" spans="1:10" ht="23.25">
      <c r="A378" s="137">
        <v>22417</v>
      </c>
      <c r="B378" s="246" t="s">
        <v>152</v>
      </c>
      <c r="C378" s="158">
        <v>86.7719</v>
      </c>
      <c r="D378" s="158">
        <v>86.7832</v>
      </c>
      <c r="E378" s="244">
        <f t="shared" si="16"/>
        <v>0.011299999999991428</v>
      </c>
      <c r="F378" s="186">
        <f t="shared" si="20"/>
        <v>45.616018084900006</v>
      </c>
      <c r="G378" s="150">
        <f t="shared" si="21"/>
        <v>247.71999999999997</v>
      </c>
      <c r="H378" s="165">
        <v>10</v>
      </c>
      <c r="I378" s="150">
        <v>728.29</v>
      </c>
      <c r="J378" s="150">
        <v>480.57</v>
      </c>
    </row>
    <row r="379" spans="1:10" ht="23.25">
      <c r="A379" s="137"/>
      <c r="B379" s="246" t="s">
        <v>153</v>
      </c>
      <c r="C379" s="158">
        <v>85.9714</v>
      </c>
      <c r="D379" s="158">
        <v>85.9811</v>
      </c>
      <c r="E379" s="244">
        <f t="shared" si="16"/>
        <v>0.009699999999995157</v>
      </c>
      <c r="F379" s="186">
        <f t="shared" si="20"/>
        <v>33.519939180299815</v>
      </c>
      <c r="G379" s="150">
        <f t="shared" si="21"/>
        <v>289.37999999999994</v>
      </c>
      <c r="H379" s="165">
        <v>11</v>
      </c>
      <c r="I379" s="150">
        <v>793.79</v>
      </c>
      <c r="J379" s="150">
        <v>504.41</v>
      </c>
    </row>
    <row r="380" spans="1:10" ht="23.25">
      <c r="A380" s="137"/>
      <c r="B380" s="246" t="s">
        <v>154</v>
      </c>
      <c r="C380" s="158">
        <v>87.0039</v>
      </c>
      <c r="D380" s="158">
        <v>87.0223</v>
      </c>
      <c r="E380" s="244">
        <f t="shared" si="16"/>
        <v>0.01839999999999975</v>
      </c>
      <c r="F380" s="186">
        <f t="shared" si="20"/>
        <v>58.673469387754295</v>
      </c>
      <c r="G380" s="150">
        <f t="shared" si="21"/>
        <v>313.6</v>
      </c>
      <c r="H380" s="165">
        <v>12</v>
      </c>
      <c r="I380" s="150">
        <v>679.84</v>
      </c>
      <c r="J380" s="150">
        <v>366.24</v>
      </c>
    </row>
    <row r="381" spans="1:10" ht="23.25">
      <c r="A381" s="137">
        <v>22421</v>
      </c>
      <c r="B381" s="246" t="s">
        <v>155</v>
      </c>
      <c r="C381" s="158">
        <v>86.1496</v>
      </c>
      <c r="D381" s="158">
        <v>86.329</v>
      </c>
      <c r="E381" s="244">
        <f t="shared" si="16"/>
        <v>0.1793999999999869</v>
      </c>
      <c r="F381" s="186">
        <f t="shared" si="20"/>
        <v>699.9609832227349</v>
      </c>
      <c r="G381" s="150">
        <f t="shared" si="21"/>
        <v>256.29999999999995</v>
      </c>
      <c r="H381" s="165">
        <v>13</v>
      </c>
      <c r="I381" s="150">
        <v>696.4</v>
      </c>
      <c r="J381" s="150">
        <v>440.1</v>
      </c>
    </row>
    <row r="382" spans="1:10" ht="23.25">
      <c r="A382" s="137"/>
      <c r="B382" s="246" t="s">
        <v>156</v>
      </c>
      <c r="C382" s="158">
        <v>87.2156</v>
      </c>
      <c r="D382" s="158">
        <v>87.4081</v>
      </c>
      <c r="E382" s="244">
        <f t="shared" si="16"/>
        <v>0.19250000000000966</v>
      </c>
      <c r="F382" s="186">
        <f t="shared" si="20"/>
        <v>683.4723948162955</v>
      </c>
      <c r="G382" s="150">
        <f t="shared" si="21"/>
        <v>281.65000000000003</v>
      </c>
      <c r="H382" s="165">
        <v>14</v>
      </c>
      <c r="I382" s="150">
        <v>752.22</v>
      </c>
      <c r="J382" s="150">
        <v>470.57</v>
      </c>
    </row>
    <row r="383" spans="1:10" ht="23.25">
      <c r="A383" s="137"/>
      <c r="B383" s="246" t="s">
        <v>157</v>
      </c>
      <c r="C383" s="158">
        <v>85.1565</v>
      </c>
      <c r="D383" s="158">
        <v>85.3695</v>
      </c>
      <c r="E383" s="244">
        <f t="shared" si="16"/>
        <v>0.21300000000000807</v>
      </c>
      <c r="F383" s="186">
        <f t="shared" si="20"/>
        <v>676.1046216353734</v>
      </c>
      <c r="G383" s="150">
        <f t="shared" si="21"/>
        <v>315.04</v>
      </c>
      <c r="H383" s="165">
        <v>15</v>
      </c>
      <c r="I383" s="150">
        <v>690.11</v>
      </c>
      <c r="J383" s="150">
        <v>375.07</v>
      </c>
    </row>
    <row r="384" spans="1:10" ht="23.25">
      <c r="A384" s="137">
        <v>22437</v>
      </c>
      <c r="B384" s="142" t="s">
        <v>176</v>
      </c>
      <c r="C384" s="158">
        <v>89.0048</v>
      </c>
      <c r="D384" s="158">
        <v>89.0334</v>
      </c>
      <c r="E384" s="244">
        <f t="shared" si="16"/>
        <v>0.028599999999997294</v>
      </c>
      <c r="F384" s="186">
        <f t="shared" si="20"/>
        <v>97.90497056003456</v>
      </c>
      <c r="G384" s="150">
        <f t="shared" si="21"/>
        <v>292.12</v>
      </c>
      <c r="H384" s="165">
        <v>16</v>
      </c>
      <c r="I384" s="150">
        <v>825.57</v>
      </c>
      <c r="J384" s="150">
        <v>533.45</v>
      </c>
    </row>
    <row r="385" spans="1:10" ht="23.25">
      <c r="A385" s="137"/>
      <c r="B385" s="142" t="s">
        <v>177</v>
      </c>
      <c r="C385" s="158">
        <v>84.7183</v>
      </c>
      <c r="D385" s="158">
        <v>84.7432</v>
      </c>
      <c r="E385" s="244">
        <f t="shared" si="16"/>
        <v>0.024900000000002365</v>
      </c>
      <c r="F385" s="186">
        <f t="shared" si="20"/>
        <v>53.62565416837672</v>
      </c>
      <c r="G385" s="150">
        <f t="shared" si="21"/>
        <v>464.33000000000004</v>
      </c>
      <c r="H385" s="165">
        <v>17</v>
      </c>
      <c r="I385" s="150">
        <v>824.07</v>
      </c>
      <c r="J385" s="150">
        <v>359.74</v>
      </c>
    </row>
    <row r="386" spans="1:10" ht="23.25">
      <c r="A386" s="137"/>
      <c r="B386" s="142" t="s">
        <v>178</v>
      </c>
      <c r="C386" s="158">
        <v>86.3884</v>
      </c>
      <c r="D386" s="158">
        <v>86.4159</v>
      </c>
      <c r="E386" s="244">
        <f t="shared" si="16"/>
        <v>0.0274999999999892</v>
      </c>
      <c r="F386" s="186">
        <f t="shared" si="20"/>
        <v>99.49348769894789</v>
      </c>
      <c r="G386" s="150">
        <f t="shared" si="21"/>
        <v>276.40000000000003</v>
      </c>
      <c r="H386" s="165">
        <v>18</v>
      </c>
      <c r="I386" s="150">
        <v>784.94</v>
      </c>
      <c r="J386" s="150">
        <v>508.54</v>
      </c>
    </row>
    <row r="387" spans="1:10" ht="23.25">
      <c r="A387" s="137">
        <v>22452</v>
      </c>
      <c r="B387" s="142" t="s">
        <v>179</v>
      </c>
      <c r="C387" s="158">
        <v>85.1702</v>
      </c>
      <c r="D387" s="158">
        <v>85.4093</v>
      </c>
      <c r="E387" s="244">
        <f t="shared" si="16"/>
        <v>0.23910000000000764</v>
      </c>
      <c r="F387" s="186">
        <f t="shared" si="20"/>
        <v>802.2951479766715</v>
      </c>
      <c r="G387" s="150">
        <f t="shared" si="21"/>
        <v>298.02</v>
      </c>
      <c r="H387" s="165">
        <v>19</v>
      </c>
      <c r="I387" s="150">
        <v>838.86</v>
      </c>
      <c r="J387" s="150">
        <v>540.84</v>
      </c>
    </row>
    <row r="388" spans="1:10" ht="23.25">
      <c r="A388" s="137"/>
      <c r="B388" s="142" t="s">
        <v>180</v>
      </c>
      <c r="C388" s="158">
        <v>87.7379</v>
      </c>
      <c r="D388" s="158">
        <v>87.966</v>
      </c>
      <c r="E388" s="244">
        <f t="shared" si="16"/>
        <v>0.22809999999999775</v>
      </c>
      <c r="F388" s="186">
        <f t="shared" si="20"/>
        <v>788.1552123285227</v>
      </c>
      <c r="G388" s="150">
        <f t="shared" si="21"/>
        <v>289.41</v>
      </c>
      <c r="H388" s="165">
        <v>20</v>
      </c>
      <c r="I388" s="150">
        <v>737.2</v>
      </c>
      <c r="J388" s="150">
        <v>447.79</v>
      </c>
    </row>
    <row r="389" spans="1:10" ht="23.25">
      <c r="A389" s="137"/>
      <c r="B389" s="142" t="s">
        <v>181</v>
      </c>
      <c r="C389" s="158">
        <v>88.0927</v>
      </c>
      <c r="D389" s="158">
        <v>88.3117</v>
      </c>
      <c r="E389" s="244">
        <f t="shared" si="16"/>
        <v>0.2190000000000083</v>
      </c>
      <c r="F389" s="186">
        <f t="shared" si="20"/>
        <v>788.0249001475597</v>
      </c>
      <c r="G389" s="150">
        <f t="shared" si="21"/>
        <v>277.90999999999997</v>
      </c>
      <c r="H389" s="165">
        <v>21</v>
      </c>
      <c r="I389" s="150">
        <v>835.77</v>
      </c>
      <c r="J389" s="150">
        <v>557.86</v>
      </c>
    </row>
    <row r="390" spans="1:10" ht="23.25">
      <c r="A390" s="137">
        <v>22452</v>
      </c>
      <c r="B390" s="142" t="s">
        <v>182</v>
      </c>
      <c r="C390" s="158">
        <v>87.1103</v>
      </c>
      <c r="D390" s="158">
        <v>87.7461</v>
      </c>
      <c r="E390" s="244">
        <f t="shared" si="16"/>
        <v>0.6358000000000033</v>
      </c>
      <c r="F390" s="186">
        <f t="shared" si="20"/>
        <v>2385.2040816326653</v>
      </c>
      <c r="G390" s="150">
        <f t="shared" si="21"/>
        <v>266.56</v>
      </c>
      <c r="H390" s="165">
        <v>22</v>
      </c>
      <c r="I390" s="150">
        <v>730.98</v>
      </c>
      <c r="J390" s="150">
        <v>464.42</v>
      </c>
    </row>
    <row r="391" spans="1:10" ht="23.25">
      <c r="A391" s="137"/>
      <c r="B391" s="142" t="s">
        <v>183</v>
      </c>
      <c r="C391" s="158">
        <v>85.8737</v>
      </c>
      <c r="D391" s="158">
        <v>86.721</v>
      </c>
      <c r="E391" s="244">
        <f t="shared" si="16"/>
        <v>0.8473000000000042</v>
      </c>
      <c r="F391" s="186">
        <f t="shared" si="20"/>
        <v>2546.7388037270944</v>
      </c>
      <c r="G391" s="150">
        <f t="shared" si="21"/>
        <v>332.7</v>
      </c>
      <c r="H391" s="165">
        <v>23</v>
      </c>
      <c r="I391" s="150">
        <v>665.28</v>
      </c>
      <c r="J391" s="150">
        <v>332.58</v>
      </c>
    </row>
    <row r="392" spans="1:10" ht="23.25">
      <c r="A392" s="137"/>
      <c r="B392" s="142" t="s">
        <v>184</v>
      </c>
      <c r="C392" s="158">
        <v>86.3388</v>
      </c>
      <c r="D392" s="158">
        <v>87.128</v>
      </c>
      <c r="E392" s="244">
        <f t="shared" si="16"/>
        <v>0.7891999999999939</v>
      </c>
      <c r="F392" s="186">
        <f t="shared" si="20"/>
        <v>2577.484568405219</v>
      </c>
      <c r="G392" s="150">
        <f t="shared" si="21"/>
        <v>306.19</v>
      </c>
      <c r="H392" s="165">
        <v>24</v>
      </c>
      <c r="I392" s="150">
        <v>632.51</v>
      </c>
      <c r="J392" s="150">
        <v>326.32</v>
      </c>
    </row>
    <row r="393" spans="1:10" ht="23.25">
      <c r="A393" s="137">
        <v>22482</v>
      </c>
      <c r="B393" s="142" t="s">
        <v>149</v>
      </c>
      <c r="C393" s="158">
        <v>85.0626</v>
      </c>
      <c r="D393" s="158">
        <v>85.189</v>
      </c>
      <c r="E393" s="244">
        <f t="shared" si="16"/>
        <v>0.12639999999998963</v>
      </c>
      <c r="F393" s="186">
        <f t="shared" si="20"/>
        <v>477.810539048876</v>
      </c>
      <c r="G393" s="150">
        <f t="shared" si="21"/>
        <v>264.53999999999996</v>
      </c>
      <c r="H393" s="165">
        <v>25</v>
      </c>
      <c r="I393" s="150">
        <v>806.56</v>
      </c>
      <c r="J393" s="150">
        <v>542.02</v>
      </c>
    </row>
    <row r="394" spans="1:10" ht="23.25">
      <c r="A394" s="137"/>
      <c r="B394" s="142" t="s">
        <v>150</v>
      </c>
      <c r="C394" s="158">
        <v>86.0845</v>
      </c>
      <c r="D394" s="158">
        <v>86.2025</v>
      </c>
      <c r="E394" s="244">
        <f t="shared" si="16"/>
        <v>0.117999999999995</v>
      </c>
      <c r="F394" s="186">
        <f t="shared" si="20"/>
        <v>455.45777366062606</v>
      </c>
      <c r="G394" s="150">
        <f t="shared" si="21"/>
        <v>259.08</v>
      </c>
      <c r="H394" s="165">
        <v>26</v>
      </c>
      <c r="I394" s="150">
        <v>698.89</v>
      </c>
      <c r="J394" s="150">
        <v>439.81</v>
      </c>
    </row>
    <row r="395" spans="1:10" ht="23.25">
      <c r="A395" s="137"/>
      <c r="B395" s="142" t="s">
        <v>151</v>
      </c>
      <c r="C395" s="158">
        <v>84.8303</v>
      </c>
      <c r="D395" s="158">
        <v>84.976</v>
      </c>
      <c r="E395" s="244">
        <f t="shared" si="16"/>
        <v>0.14570000000000505</v>
      </c>
      <c r="F395" s="186">
        <f t="shared" si="20"/>
        <v>541.7766705090731</v>
      </c>
      <c r="G395" s="150">
        <f t="shared" si="21"/>
        <v>268.93</v>
      </c>
      <c r="H395" s="165">
        <v>27</v>
      </c>
      <c r="I395" s="150">
        <v>777.62</v>
      </c>
      <c r="J395" s="150">
        <v>508.69</v>
      </c>
    </row>
    <row r="396" spans="1:10" ht="23.25">
      <c r="A396" s="137">
        <v>22483</v>
      </c>
      <c r="B396" s="142" t="s">
        <v>152</v>
      </c>
      <c r="C396" s="158">
        <v>86.7473</v>
      </c>
      <c r="D396" s="158">
        <v>86.9311</v>
      </c>
      <c r="E396" s="244">
        <f t="shared" si="16"/>
        <v>0.18380000000000507</v>
      </c>
      <c r="F396" s="186">
        <f t="shared" si="20"/>
        <v>849.6671597633368</v>
      </c>
      <c r="G396" s="150">
        <f t="shared" si="21"/>
        <v>216.32000000000005</v>
      </c>
      <c r="H396" s="165">
        <v>28</v>
      </c>
      <c r="I396" s="150">
        <v>765.74</v>
      </c>
      <c r="J396" s="150">
        <v>549.42</v>
      </c>
    </row>
    <row r="397" spans="1:10" ht="23.25">
      <c r="A397" s="137"/>
      <c r="B397" s="142" t="s">
        <v>153</v>
      </c>
      <c r="C397" s="158">
        <v>85.9263</v>
      </c>
      <c r="D397" s="158">
        <v>86.1546</v>
      </c>
      <c r="E397" s="244">
        <f t="shared" si="16"/>
        <v>0.2283000000000044</v>
      </c>
      <c r="F397" s="186">
        <f t="shared" si="20"/>
        <v>901.1249259917283</v>
      </c>
      <c r="G397" s="150">
        <f t="shared" si="21"/>
        <v>253.35000000000002</v>
      </c>
      <c r="H397" s="165">
        <v>29</v>
      </c>
      <c r="I397" s="150">
        <v>728.98</v>
      </c>
      <c r="J397" s="150">
        <v>475.63</v>
      </c>
    </row>
    <row r="398" spans="1:10" ht="23.25">
      <c r="A398" s="137"/>
      <c r="B398" s="142" t="s">
        <v>154</v>
      </c>
      <c r="C398" s="158">
        <v>86.9835</v>
      </c>
      <c r="D398" s="158">
        <v>87.2219</v>
      </c>
      <c r="E398" s="244">
        <f t="shared" si="16"/>
        <v>0.2383999999999986</v>
      </c>
      <c r="F398" s="186">
        <f t="shared" si="20"/>
        <v>858.4803745048564</v>
      </c>
      <c r="G398" s="150">
        <f t="shared" si="21"/>
        <v>277.7</v>
      </c>
      <c r="H398" s="165">
        <v>30</v>
      </c>
      <c r="I398" s="150">
        <v>643.61</v>
      </c>
      <c r="J398" s="150">
        <v>365.91</v>
      </c>
    </row>
    <row r="399" spans="1:10" ht="23.25">
      <c r="A399" s="137">
        <v>22491</v>
      </c>
      <c r="B399" s="142" t="s">
        <v>155</v>
      </c>
      <c r="C399" s="158">
        <v>86.1478</v>
      </c>
      <c r="D399" s="158">
        <v>86.6664</v>
      </c>
      <c r="E399" s="244">
        <f t="shared" si="16"/>
        <v>0.5185999999999922</v>
      </c>
      <c r="F399" s="186">
        <f t="shared" si="20"/>
        <v>1492.1164690988383</v>
      </c>
      <c r="G399" s="150">
        <f t="shared" si="21"/>
        <v>347.56</v>
      </c>
      <c r="H399" s="165">
        <v>31</v>
      </c>
      <c r="I399" s="150">
        <v>647</v>
      </c>
      <c r="J399" s="150">
        <v>299.44</v>
      </c>
    </row>
    <row r="400" spans="1:10" ht="23.25">
      <c r="A400" s="137"/>
      <c r="B400" s="142" t="s">
        <v>156</v>
      </c>
      <c r="C400" s="158">
        <v>87.1894</v>
      </c>
      <c r="D400" s="158">
        <v>87.5903</v>
      </c>
      <c r="E400" s="244">
        <f t="shared" si="16"/>
        <v>0.40089999999999293</v>
      </c>
      <c r="F400" s="186">
        <f t="shared" si="20"/>
        <v>1452.1679284239246</v>
      </c>
      <c r="G400" s="150">
        <f t="shared" si="21"/>
        <v>276.07000000000005</v>
      </c>
      <c r="H400" s="165">
        <v>32</v>
      </c>
      <c r="I400" s="150">
        <v>858.87</v>
      </c>
      <c r="J400" s="150">
        <v>582.8</v>
      </c>
    </row>
    <row r="401" spans="1:10" ht="23.25">
      <c r="A401" s="137"/>
      <c r="B401" s="142" t="s">
        <v>157</v>
      </c>
      <c r="C401" s="158">
        <v>85.1202</v>
      </c>
      <c r="D401" s="158">
        <v>85.594</v>
      </c>
      <c r="E401" s="244">
        <f t="shared" si="16"/>
        <v>0.4737999999999971</v>
      </c>
      <c r="F401" s="186">
        <f t="shared" si="20"/>
        <v>1455.6962025316366</v>
      </c>
      <c r="G401" s="150">
        <f t="shared" si="21"/>
        <v>325.48</v>
      </c>
      <c r="H401" s="165">
        <v>33</v>
      </c>
      <c r="I401" s="150">
        <v>809.85</v>
      </c>
      <c r="J401" s="150">
        <v>484.37</v>
      </c>
    </row>
    <row r="402" spans="1:10" ht="23.25">
      <c r="A402" s="137">
        <v>22496</v>
      </c>
      <c r="B402" s="246" t="s">
        <v>167</v>
      </c>
      <c r="C402" s="158">
        <v>87.2446</v>
      </c>
      <c r="D402" s="158">
        <v>87.2931</v>
      </c>
      <c r="E402" s="244">
        <f t="shared" si="16"/>
        <v>0.048499999999989996</v>
      </c>
      <c r="F402" s="186">
        <f t="shared" si="20"/>
        <v>136.4928376438522</v>
      </c>
      <c r="G402" s="150">
        <f t="shared" si="21"/>
        <v>355.3299999999999</v>
      </c>
      <c r="H402" s="165">
        <v>34</v>
      </c>
      <c r="I402" s="150">
        <v>702.31</v>
      </c>
      <c r="J402" s="150">
        <v>346.98</v>
      </c>
    </row>
    <row r="403" spans="1:10" ht="23.25">
      <c r="A403" s="137"/>
      <c r="B403" s="246" t="s">
        <v>168</v>
      </c>
      <c r="C403" s="158">
        <v>85.2795</v>
      </c>
      <c r="D403" s="158">
        <v>85.3299</v>
      </c>
      <c r="E403" s="244">
        <f t="shared" si="16"/>
        <v>0.050399999999996226</v>
      </c>
      <c r="F403" s="186">
        <f t="shared" si="20"/>
        <v>171.56862745096754</v>
      </c>
      <c r="G403" s="150">
        <f t="shared" si="21"/>
        <v>293.76</v>
      </c>
      <c r="H403" s="165">
        <v>35</v>
      </c>
      <c r="I403" s="150">
        <v>812.29</v>
      </c>
      <c r="J403" s="150">
        <v>518.53</v>
      </c>
    </row>
    <row r="404" spans="1:10" ht="23.25">
      <c r="A404" s="137"/>
      <c r="B404" s="246" t="s">
        <v>169</v>
      </c>
      <c r="C404" s="158">
        <v>85.0112</v>
      </c>
      <c r="D404" s="158">
        <v>85.059</v>
      </c>
      <c r="E404" s="244">
        <f t="shared" si="16"/>
        <v>0.04779999999999518</v>
      </c>
      <c r="F404" s="186">
        <f t="shared" si="20"/>
        <v>160.49424168148002</v>
      </c>
      <c r="G404" s="150">
        <f t="shared" si="21"/>
        <v>297.8299999999999</v>
      </c>
      <c r="H404" s="165">
        <v>36</v>
      </c>
      <c r="I404" s="150">
        <v>826.56</v>
      </c>
      <c r="J404" s="150">
        <v>528.73</v>
      </c>
    </row>
    <row r="405" spans="1:10" ht="23.25">
      <c r="A405" s="137">
        <v>22511</v>
      </c>
      <c r="B405" s="246" t="s">
        <v>170</v>
      </c>
      <c r="C405" s="158">
        <v>84.9287</v>
      </c>
      <c r="D405" s="158">
        <v>85.6477</v>
      </c>
      <c r="E405" s="244">
        <f t="shared" si="16"/>
        <v>0.7189999999999941</v>
      </c>
      <c r="F405" s="186">
        <f t="shared" si="20"/>
        <v>2097.6776753413296</v>
      </c>
      <c r="G405" s="150">
        <f t="shared" si="21"/>
        <v>342.76</v>
      </c>
      <c r="H405" s="165">
        <v>37</v>
      </c>
      <c r="I405" s="150">
        <v>657.13</v>
      </c>
      <c r="J405" s="150">
        <v>314.37</v>
      </c>
    </row>
    <row r="406" spans="1:10" ht="23.25">
      <c r="A406" s="137"/>
      <c r="B406" s="246" t="s">
        <v>171</v>
      </c>
      <c r="C406" s="158">
        <v>85.0368</v>
      </c>
      <c r="D406" s="158">
        <v>85.4544</v>
      </c>
      <c r="E406" s="244">
        <f t="shared" si="16"/>
        <v>0.4176000000000073</v>
      </c>
      <c r="F406" s="186">
        <f t="shared" si="20"/>
        <v>1457.5916230366747</v>
      </c>
      <c r="G406" s="150">
        <f t="shared" si="21"/>
        <v>286.5</v>
      </c>
      <c r="H406" s="165">
        <v>38</v>
      </c>
      <c r="I406" s="150">
        <v>818.18</v>
      </c>
      <c r="J406" s="150">
        <v>531.68</v>
      </c>
    </row>
    <row r="407" spans="1:10" ht="23.25">
      <c r="A407" s="137"/>
      <c r="B407" s="246" t="s">
        <v>172</v>
      </c>
      <c r="C407" s="158">
        <v>85.9902</v>
      </c>
      <c r="D407" s="158">
        <v>86.4597</v>
      </c>
      <c r="E407" s="244">
        <f t="shared" si="16"/>
        <v>0.4694999999999965</v>
      </c>
      <c r="F407" s="186">
        <f t="shared" si="20"/>
        <v>1495.3657992801748</v>
      </c>
      <c r="G407" s="150">
        <f t="shared" si="21"/>
        <v>313.96999999999997</v>
      </c>
      <c r="H407" s="165">
        <v>39</v>
      </c>
      <c r="I407" s="150">
        <v>700.05</v>
      </c>
      <c r="J407" s="150">
        <v>386.08</v>
      </c>
    </row>
    <row r="408" spans="1:10" ht="23.25">
      <c r="A408" s="137">
        <v>22512</v>
      </c>
      <c r="B408" s="246" t="s">
        <v>173</v>
      </c>
      <c r="C408" s="158">
        <v>83.7785</v>
      </c>
      <c r="D408" s="158">
        <v>84.001</v>
      </c>
      <c r="E408" s="244">
        <f t="shared" si="16"/>
        <v>0.2225000000000108</v>
      </c>
      <c r="F408" s="186">
        <f t="shared" si="20"/>
        <v>731.69127560923</v>
      </c>
      <c r="G408" s="150">
        <f t="shared" si="21"/>
        <v>304.09000000000003</v>
      </c>
      <c r="H408" s="165">
        <v>40</v>
      </c>
      <c r="I408" s="150">
        <v>743.24</v>
      </c>
      <c r="J408" s="150">
        <v>439.15</v>
      </c>
    </row>
    <row r="409" spans="1:10" ht="23.25">
      <c r="A409" s="137"/>
      <c r="B409" s="246" t="s">
        <v>174</v>
      </c>
      <c r="C409" s="158">
        <v>85.0154</v>
      </c>
      <c r="D409" s="158">
        <v>85.3643</v>
      </c>
      <c r="E409" s="244">
        <f t="shared" si="16"/>
        <v>0.34890000000000043</v>
      </c>
      <c r="F409" s="186">
        <f t="shared" si="20"/>
        <v>1021.9384317975467</v>
      </c>
      <c r="G409" s="150">
        <f t="shared" si="21"/>
        <v>341.40999999999997</v>
      </c>
      <c r="H409" s="165">
        <v>41</v>
      </c>
      <c r="I409" s="150">
        <v>688.93</v>
      </c>
      <c r="J409" s="150">
        <v>347.52</v>
      </c>
    </row>
    <row r="410" spans="1:10" ht="23.25">
      <c r="A410" s="137"/>
      <c r="B410" s="246" t="s">
        <v>175</v>
      </c>
      <c r="C410" s="158">
        <v>84.6148</v>
      </c>
      <c r="D410" s="158">
        <v>84.8442</v>
      </c>
      <c r="E410" s="244">
        <f t="shared" si="16"/>
        <v>0.22939999999999827</v>
      </c>
      <c r="F410" s="186">
        <f t="shared" si="20"/>
        <v>666.4923443446883</v>
      </c>
      <c r="G410" s="150">
        <f t="shared" si="21"/>
        <v>344.19000000000005</v>
      </c>
      <c r="H410" s="165">
        <v>42</v>
      </c>
      <c r="I410" s="150">
        <v>669.69</v>
      </c>
      <c r="J410" s="150">
        <v>325.5</v>
      </c>
    </row>
    <row r="411" spans="1:10" ht="23.25">
      <c r="A411" s="137">
        <v>22535</v>
      </c>
      <c r="B411" s="142" t="s">
        <v>182</v>
      </c>
      <c r="C411" s="158">
        <v>87.1017</v>
      </c>
      <c r="D411" s="158">
        <v>87.2788</v>
      </c>
      <c r="E411" s="244">
        <f t="shared" si="16"/>
        <v>0.17710000000001003</v>
      </c>
      <c r="F411" s="186">
        <f t="shared" si="20"/>
        <v>581.723820785738</v>
      </c>
      <c r="G411" s="150">
        <f t="shared" si="21"/>
        <v>304.43999999999994</v>
      </c>
      <c r="H411" s="165">
        <v>43</v>
      </c>
      <c r="I411" s="150">
        <v>629.79</v>
      </c>
      <c r="J411" s="150">
        <v>325.35</v>
      </c>
    </row>
    <row r="412" spans="1:10" ht="23.25">
      <c r="A412" s="137"/>
      <c r="B412" s="142" t="s">
        <v>183</v>
      </c>
      <c r="C412" s="158">
        <v>85.862</v>
      </c>
      <c r="D412" s="158">
        <v>86.0231</v>
      </c>
      <c r="E412" s="244">
        <f t="shared" si="16"/>
        <v>0.16110000000000468</v>
      </c>
      <c r="F412" s="186">
        <f t="shared" si="20"/>
        <v>600.3353828954897</v>
      </c>
      <c r="G412" s="150">
        <f t="shared" si="21"/>
        <v>268.35</v>
      </c>
      <c r="H412" s="165">
        <v>44</v>
      </c>
      <c r="I412" s="150">
        <v>785.89</v>
      </c>
      <c r="J412" s="150">
        <v>517.54</v>
      </c>
    </row>
    <row r="413" spans="1:10" ht="23.25">
      <c r="A413" s="137"/>
      <c r="B413" s="142" t="s">
        <v>184</v>
      </c>
      <c r="C413" s="158">
        <v>86.3226</v>
      </c>
      <c r="D413" s="158">
        <v>86.5108</v>
      </c>
      <c r="E413" s="244">
        <f t="shared" si="16"/>
        <v>0.18820000000000903</v>
      </c>
      <c r="F413" s="186">
        <f t="shared" si="20"/>
        <v>655.9091067508067</v>
      </c>
      <c r="G413" s="150">
        <f t="shared" si="21"/>
        <v>286.93000000000006</v>
      </c>
      <c r="H413" s="165">
        <v>45</v>
      </c>
      <c r="I413" s="150">
        <v>818.33</v>
      </c>
      <c r="J413" s="150">
        <v>531.4</v>
      </c>
    </row>
    <row r="414" spans="1:10" ht="23.25">
      <c r="A414" s="137">
        <v>22543</v>
      </c>
      <c r="B414" s="142" t="s">
        <v>167</v>
      </c>
      <c r="C414" s="158">
        <v>87.2651</v>
      </c>
      <c r="D414" s="158">
        <v>87.724</v>
      </c>
      <c r="E414" s="244">
        <f t="shared" si="16"/>
        <v>0.45889999999999986</v>
      </c>
      <c r="F414" s="186">
        <f t="shared" si="20"/>
        <v>1597.4518745431124</v>
      </c>
      <c r="G414" s="150">
        <f t="shared" si="21"/>
        <v>287.27</v>
      </c>
      <c r="H414" s="165">
        <v>46</v>
      </c>
      <c r="I414" s="150">
        <v>832.86</v>
      </c>
      <c r="J414" s="150">
        <v>545.59</v>
      </c>
    </row>
    <row r="415" spans="1:10" ht="23.25">
      <c r="A415" s="137"/>
      <c r="B415" s="142" t="s">
        <v>168</v>
      </c>
      <c r="C415" s="158">
        <v>85.2669</v>
      </c>
      <c r="D415" s="158">
        <v>85.8461</v>
      </c>
      <c r="E415" s="244">
        <f t="shared" si="16"/>
        <v>0.5792000000000002</v>
      </c>
      <c r="F415" s="186">
        <f t="shared" si="20"/>
        <v>1630.7683644451959</v>
      </c>
      <c r="G415" s="150">
        <f t="shared" si="21"/>
        <v>355.16999999999996</v>
      </c>
      <c r="H415" s="165">
        <v>47</v>
      </c>
      <c r="I415" s="150">
        <v>725.64</v>
      </c>
      <c r="J415" s="150">
        <v>370.47</v>
      </c>
    </row>
    <row r="416" spans="1:10" ht="23.25">
      <c r="A416" s="137"/>
      <c r="B416" s="142" t="s">
        <v>169</v>
      </c>
      <c r="C416" s="158">
        <v>85.0065</v>
      </c>
      <c r="D416" s="158">
        <v>85.4728</v>
      </c>
      <c r="E416" s="244">
        <f t="shared" si="16"/>
        <v>0.46630000000000393</v>
      </c>
      <c r="F416" s="186">
        <f t="shared" si="20"/>
        <v>1468.7076758323221</v>
      </c>
      <c r="G416" s="150">
        <f t="shared" si="21"/>
        <v>317.49</v>
      </c>
      <c r="H416" s="165">
        <v>48</v>
      </c>
      <c r="I416" s="150">
        <v>666.61</v>
      </c>
      <c r="J416" s="150">
        <v>349.12</v>
      </c>
    </row>
    <row r="417" spans="1:10" ht="23.25">
      <c r="A417" s="137">
        <v>22548</v>
      </c>
      <c r="B417" s="142" t="s">
        <v>170</v>
      </c>
      <c r="C417" s="158">
        <v>84.9362</v>
      </c>
      <c r="D417" s="158">
        <v>85.0772</v>
      </c>
      <c r="E417" s="244">
        <f t="shared" si="16"/>
        <v>0.14100000000000534</v>
      </c>
      <c r="F417" s="186">
        <f t="shared" si="20"/>
        <v>530.3543218235362</v>
      </c>
      <c r="G417" s="150">
        <f t="shared" si="21"/>
        <v>265.86</v>
      </c>
      <c r="H417" s="165">
        <v>49</v>
      </c>
      <c r="I417" s="150">
        <v>774.87</v>
      </c>
      <c r="J417" s="150">
        <v>509.01</v>
      </c>
    </row>
    <row r="418" spans="1:10" ht="23.25">
      <c r="A418" s="137"/>
      <c r="B418" s="142" t="s">
        <v>171</v>
      </c>
      <c r="C418" s="158">
        <v>85.082</v>
      </c>
      <c r="D418" s="158">
        <v>85.2432</v>
      </c>
      <c r="E418" s="244">
        <f t="shared" si="16"/>
        <v>0.161200000000008</v>
      </c>
      <c r="F418" s="186">
        <f t="shared" si="20"/>
        <v>474.2431820187933</v>
      </c>
      <c r="G418" s="150">
        <f t="shared" si="21"/>
        <v>339.90999999999997</v>
      </c>
      <c r="H418" s="165">
        <v>50</v>
      </c>
      <c r="I418" s="150">
        <v>711.52</v>
      </c>
      <c r="J418" s="150">
        <v>371.61</v>
      </c>
    </row>
    <row r="419" spans="1:10" ht="23.25">
      <c r="A419" s="137"/>
      <c r="B419" s="142" t="s">
        <v>172</v>
      </c>
      <c r="C419" s="158">
        <v>85.9062</v>
      </c>
      <c r="D419" s="158">
        <v>86.0274</v>
      </c>
      <c r="E419" s="244">
        <f t="shared" si="16"/>
        <v>0.12120000000000175</v>
      </c>
      <c r="F419" s="186">
        <f t="shared" si="20"/>
        <v>433.0891549044193</v>
      </c>
      <c r="G419" s="150">
        <f t="shared" si="21"/>
        <v>279.85</v>
      </c>
      <c r="H419" s="165">
        <v>51</v>
      </c>
      <c r="I419" s="150">
        <v>618.22</v>
      </c>
      <c r="J419" s="150">
        <v>338.37</v>
      </c>
    </row>
    <row r="420" spans="1:10" ht="23.25">
      <c r="A420" s="137">
        <v>22556</v>
      </c>
      <c r="B420" s="142" t="s">
        <v>149</v>
      </c>
      <c r="C420" s="158">
        <v>85.0825</v>
      </c>
      <c r="D420" s="158">
        <v>85.2551</v>
      </c>
      <c r="E420" s="244">
        <f t="shared" si="16"/>
        <v>0.17260000000000275</v>
      </c>
      <c r="F420" s="186">
        <f t="shared" si="20"/>
        <v>556.3793436915826</v>
      </c>
      <c r="G420" s="150">
        <f t="shared" si="21"/>
        <v>310.22</v>
      </c>
      <c r="H420" s="165">
        <v>52</v>
      </c>
      <c r="I420" s="150">
        <v>840.76</v>
      </c>
      <c r="J420" s="150">
        <v>530.54</v>
      </c>
    </row>
    <row r="421" spans="1:10" ht="23.25">
      <c r="A421" s="137"/>
      <c r="B421" s="142" t="s">
        <v>150</v>
      </c>
      <c r="C421" s="158">
        <v>86.1041</v>
      </c>
      <c r="D421" s="158">
        <v>86.2647</v>
      </c>
      <c r="E421" s="244">
        <f t="shared" si="16"/>
        <v>0.1606000000000023</v>
      </c>
      <c r="F421" s="186">
        <f t="shared" si="20"/>
        <v>559.5623845859111</v>
      </c>
      <c r="G421" s="150">
        <f t="shared" si="21"/>
        <v>287.00999999999993</v>
      </c>
      <c r="H421" s="165">
        <v>53</v>
      </c>
      <c r="I421" s="150">
        <v>771.17</v>
      </c>
      <c r="J421" s="150">
        <v>484.16</v>
      </c>
    </row>
    <row r="422" spans="1:10" ht="23.25">
      <c r="A422" s="137"/>
      <c r="B422" s="142" t="s">
        <v>151</v>
      </c>
      <c r="C422" s="158">
        <v>84.8384</v>
      </c>
      <c r="D422" s="158">
        <v>85.0106</v>
      </c>
      <c r="E422" s="244">
        <f t="shared" si="16"/>
        <v>0.17220000000000368</v>
      </c>
      <c r="F422" s="186">
        <f t="shared" si="20"/>
        <v>554.8395411779989</v>
      </c>
      <c r="G422" s="150">
        <f t="shared" si="21"/>
        <v>310.35999999999996</v>
      </c>
      <c r="H422" s="165">
        <v>54</v>
      </c>
      <c r="I422" s="150">
        <v>783.65</v>
      </c>
      <c r="J422" s="150">
        <v>473.29</v>
      </c>
    </row>
    <row r="423" spans="1:10" ht="23.25">
      <c r="A423" s="137">
        <v>22570</v>
      </c>
      <c r="B423" s="142" t="s">
        <v>152</v>
      </c>
      <c r="C423" s="158">
        <v>86.7557</v>
      </c>
      <c r="D423" s="158">
        <v>86.7951</v>
      </c>
      <c r="E423" s="244">
        <f t="shared" si="16"/>
        <v>0.039400000000000546</v>
      </c>
      <c r="F423" s="186">
        <f t="shared" si="20"/>
        <v>135.94175896215214</v>
      </c>
      <c r="G423" s="150">
        <f t="shared" si="21"/>
        <v>289.8299999999999</v>
      </c>
      <c r="H423" s="165">
        <v>55</v>
      </c>
      <c r="I423" s="150">
        <v>826.28</v>
      </c>
      <c r="J423" s="150">
        <v>536.45</v>
      </c>
    </row>
    <row r="424" spans="1:10" ht="23.25">
      <c r="A424" s="137"/>
      <c r="B424" s="142" t="s">
        <v>153</v>
      </c>
      <c r="C424" s="158">
        <v>85.9562</v>
      </c>
      <c r="D424" s="158">
        <v>85.9795</v>
      </c>
      <c r="E424" s="244">
        <f t="shared" si="16"/>
        <v>0.023300000000006094</v>
      </c>
      <c r="F424" s="186">
        <f t="shared" si="20"/>
        <v>84.249349146681</v>
      </c>
      <c r="G424" s="150">
        <f t="shared" si="21"/>
        <v>276.55999999999995</v>
      </c>
      <c r="H424" s="165">
        <v>56</v>
      </c>
      <c r="I424" s="150">
        <v>862.26</v>
      </c>
      <c r="J424" s="150">
        <v>585.7</v>
      </c>
    </row>
    <row r="425" spans="1:10" ht="23.25">
      <c r="A425" s="137"/>
      <c r="B425" s="142" t="s">
        <v>154</v>
      </c>
      <c r="C425" s="158">
        <v>87.0349</v>
      </c>
      <c r="D425" s="158">
        <v>87.0624</v>
      </c>
      <c r="E425" s="244">
        <f t="shared" si="16"/>
        <v>0.02750000000000341</v>
      </c>
      <c r="F425" s="186">
        <f t="shared" si="20"/>
        <v>82.06505520741096</v>
      </c>
      <c r="G425" s="150">
        <f t="shared" si="21"/>
        <v>335.09999999999997</v>
      </c>
      <c r="H425" s="165">
        <v>57</v>
      </c>
      <c r="I425" s="150">
        <v>688.93</v>
      </c>
      <c r="J425" s="150">
        <v>353.83</v>
      </c>
    </row>
    <row r="426" spans="1:10" ht="23.25">
      <c r="A426" s="137">
        <v>22583</v>
      </c>
      <c r="B426" s="142" t="s">
        <v>155</v>
      </c>
      <c r="C426" s="158">
        <v>86.1498</v>
      </c>
      <c r="D426" s="158">
        <v>86.1966</v>
      </c>
      <c r="E426" s="244">
        <f t="shared" si="16"/>
        <v>0.046800000000004616</v>
      </c>
      <c r="F426" s="186">
        <f t="shared" si="20"/>
        <v>134.8586577529453</v>
      </c>
      <c r="G426" s="150">
        <f t="shared" si="21"/>
        <v>347.03000000000003</v>
      </c>
      <c r="H426" s="165">
        <v>58</v>
      </c>
      <c r="I426" s="150">
        <v>715.08</v>
      </c>
      <c r="J426" s="150">
        <v>368.05</v>
      </c>
    </row>
    <row r="427" spans="1:10" ht="23.25">
      <c r="A427" s="137"/>
      <c r="B427" s="142" t="s">
        <v>156</v>
      </c>
      <c r="C427" s="158">
        <v>87.2205</v>
      </c>
      <c r="D427" s="158">
        <v>87.259</v>
      </c>
      <c r="E427" s="244">
        <f t="shared" si="16"/>
        <v>0.03849999999999909</v>
      </c>
      <c r="F427" s="186">
        <f t="shared" si="20"/>
        <v>122.69352114471171</v>
      </c>
      <c r="G427" s="150">
        <f t="shared" si="21"/>
        <v>313.79</v>
      </c>
      <c r="H427" s="165">
        <v>59</v>
      </c>
      <c r="I427" s="150">
        <v>736.22</v>
      </c>
      <c r="J427" s="150">
        <v>422.43</v>
      </c>
    </row>
    <row r="428" spans="1:10" ht="23.25">
      <c r="A428" s="137"/>
      <c r="B428" s="142" t="s">
        <v>157</v>
      </c>
      <c r="C428" s="158">
        <v>85.1583</v>
      </c>
      <c r="D428" s="158">
        <v>85.1984</v>
      </c>
      <c r="E428" s="244">
        <f t="shared" si="16"/>
        <v>0.04010000000000957</v>
      </c>
      <c r="F428" s="186">
        <f t="shared" si="20"/>
        <v>145.79167424108192</v>
      </c>
      <c r="G428" s="150">
        <f t="shared" si="21"/>
        <v>275.04999999999995</v>
      </c>
      <c r="H428" s="165">
        <v>60</v>
      </c>
      <c r="I428" s="150">
        <v>824.55</v>
      </c>
      <c r="J428" s="150">
        <v>549.5</v>
      </c>
    </row>
    <row r="429" spans="1:10" ht="23.25">
      <c r="A429" s="137">
        <v>22590</v>
      </c>
      <c r="B429" s="142" t="s">
        <v>149</v>
      </c>
      <c r="C429" s="158">
        <v>85.073</v>
      </c>
      <c r="D429" s="158">
        <v>85.0915</v>
      </c>
      <c r="E429" s="244">
        <f t="shared" si="16"/>
        <v>0.01850000000000307</v>
      </c>
      <c r="F429" s="186">
        <f t="shared" si="20"/>
        <v>69.4262018238566</v>
      </c>
      <c r="G429" s="150">
        <f t="shared" si="21"/>
        <v>266.47</v>
      </c>
      <c r="H429" s="165">
        <v>61</v>
      </c>
      <c r="I429" s="150">
        <v>836.12</v>
      </c>
      <c r="J429" s="150">
        <v>569.65</v>
      </c>
    </row>
    <row r="430" spans="1:10" ht="23.25">
      <c r="A430" s="137"/>
      <c r="B430" s="142" t="s">
        <v>150</v>
      </c>
      <c r="C430" s="158">
        <v>86.1086</v>
      </c>
      <c r="D430" s="158">
        <v>86.1258</v>
      </c>
      <c r="E430" s="244">
        <f t="shared" si="16"/>
        <v>0.017200000000002547</v>
      </c>
      <c r="F430" s="186">
        <f t="shared" si="20"/>
        <v>54.279222418589214</v>
      </c>
      <c r="G430" s="150">
        <f t="shared" si="21"/>
        <v>316.87999999999994</v>
      </c>
      <c r="H430" s="165">
        <v>62</v>
      </c>
      <c r="I430" s="150">
        <v>703.06</v>
      </c>
      <c r="J430" s="150">
        <v>386.18</v>
      </c>
    </row>
    <row r="431" spans="1:10" ht="23.25">
      <c r="A431" s="137"/>
      <c r="B431" s="142" t="s">
        <v>151</v>
      </c>
      <c r="C431" s="158">
        <v>84.8538</v>
      </c>
      <c r="D431" s="158">
        <v>84.8728</v>
      </c>
      <c r="E431" s="244">
        <f t="shared" si="16"/>
        <v>0.018999999999991246</v>
      </c>
      <c r="F431" s="186">
        <f t="shared" si="20"/>
        <v>65.38421831443355</v>
      </c>
      <c r="G431" s="150">
        <f t="shared" si="21"/>
        <v>290.59000000000003</v>
      </c>
      <c r="H431" s="165">
        <v>63</v>
      </c>
      <c r="I431" s="150">
        <v>755.32</v>
      </c>
      <c r="J431" s="150">
        <v>464.73</v>
      </c>
    </row>
    <row r="432" spans="1:10" ht="23.25">
      <c r="A432" s="137">
        <v>22604</v>
      </c>
      <c r="B432" s="142" t="s">
        <v>152</v>
      </c>
      <c r="C432" s="158">
        <v>86.7159</v>
      </c>
      <c r="D432" s="158">
        <v>86.7206</v>
      </c>
      <c r="E432" s="244">
        <f t="shared" si="16"/>
        <v>0.004699999999999704</v>
      </c>
      <c r="F432" s="186">
        <f t="shared" si="20"/>
        <v>16.264101321889765</v>
      </c>
      <c r="G432" s="150">
        <f t="shared" si="21"/>
        <v>288.98</v>
      </c>
      <c r="H432" s="165">
        <v>64</v>
      </c>
      <c r="I432" s="150">
        <v>845.66</v>
      </c>
      <c r="J432" s="150">
        <v>556.68</v>
      </c>
    </row>
    <row r="433" spans="1:10" ht="23.25">
      <c r="A433" s="137"/>
      <c r="B433" s="142" t="s">
        <v>153</v>
      </c>
      <c r="C433" s="158">
        <v>85.9566</v>
      </c>
      <c r="D433" s="158">
        <v>85.965</v>
      </c>
      <c r="E433" s="244">
        <f t="shared" si="16"/>
        <v>0.008400000000008845</v>
      </c>
      <c r="F433" s="186">
        <f>((10^6)*E433/G433)</f>
        <v>24.125452352257003</v>
      </c>
      <c r="G433" s="150">
        <f t="shared" si="21"/>
        <v>348.18</v>
      </c>
      <c r="H433" s="165">
        <v>65</v>
      </c>
      <c r="I433" s="150">
        <v>688.1</v>
      </c>
      <c r="J433" s="150">
        <v>339.92</v>
      </c>
    </row>
    <row r="434" spans="1:10" ht="23.25">
      <c r="A434" s="137"/>
      <c r="B434" s="142" t="s">
        <v>154</v>
      </c>
      <c r="C434" s="158">
        <v>87.0005</v>
      </c>
      <c r="D434" s="158">
        <v>87.0059</v>
      </c>
      <c r="E434" s="244">
        <f t="shared" si="16"/>
        <v>0.00539999999999452</v>
      </c>
      <c r="F434" s="186">
        <f>((10^6)*E434/G434)</f>
        <v>17.20731629594838</v>
      </c>
      <c r="G434" s="150">
        <f t="shared" si="21"/>
        <v>313.82</v>
      </c>
      <c r="H434" s="165">
        <v>66</v>
      </c>
      <c r="I434" s="150">
        <v>706</v>
      </c>
      <c r="J434" s="150">
        <v>392.18</v>
      </c>
    </row>
    <row r="435" spans="1:10" ht="23.25">
      <c r="A435" s="137">
        <v>22611</v>
      </c>
      <c r="B435" s="142" t="s">
        <v>155</v>
      </c>
      <c r="C435" s="158">
        <v>86.1394</v>
      </c>
      <c r="D435" s="158">
        <v>86.1401</v>
      </c>
      <c r="E435" s="244">
        <f t="shared" si="16"/>
        <v>0.0007000000000090267</v>
      </c>
      <c r="F435" s="186">
        <f>((10^6)*E435/G435)</f>
        <v>2.3408239700676385</v>
      </c>
      <c r="G435" s="150">
        <f t="shared" si="21"/>
        <v>299.04</v>
      </c>
      <c r="H435" s="165">
        <v>67</v>
      </c>
      <c r="I435" s="150">
        <v>738.37</v>
      </c>
      <c r="J435" s="150">
        <v>439.33</v>
      </c>
    </row>
    <row r="436" spans="1:10" ht="23.25">
      <c r="A436" s="137"/>
      <c r="B436" s="142" t="s">
        <v>156</v>
      </c>
      <c r="C436" s="158">
        <v>87.2484</v>
      </c>
      <c r="D436" s="158">
        <v>87.2493</v>
      </c>
      <c r="E436" s="244">
        <f t="shared" si="16"/>
        <v>0.0009000000000014552</v>
      </c>
      <c r="F436" s="186">
        <f>((10^6)*E436/G436)</f>
        <v>3.132395934851229</v>
      </c>
      <c r="G436" s="150">
        <f t="shared" si="21"/>
        <v>287.32</v>
      </c>
      <c r="H436" s="165">
        <v>68</v>
      </c>
      <c r="I436" s="150">
        <v>676.15</v>
      </c>
      <c r="J436" s="150">
        <v>388.83</v>
      </c>
    </row>
    <row r="437" spans="1:10" ht="23.25">
      <c r="A437" s="137"/>
      <c r="B437" s="142" t="s">
        <v>157</v>
      </c>
      <c r="C437" s="158">
        <v>85.1667</v>
      </c>
      <c r="D437" s="158">
        <v>85.1668</v>
      </c>
      <c r="E437" s="244">
        <f t="shared" si="16"/>
        <v>9.99999999891088E-05</v>
      </c>
      <c r="F437" s="186">
        <f aca="true" t="shared" si="22" ref="F437:F500">((10^6)*E437/G437)</f>
        <v>0.4018162092221192</v>
      </c>
      <c r="G437" s="150">
        <f t="shared" si="21"/>
        <v>248.87</v>
      </c>
      <c r="H437" s="165">
        <v>69</v>
      </c>
      <c r="I437" s="150">
        <v>832.03</v>
      </c>
      <c r="J437" s="150">
        <v>583.16</v>
      </c>
    </row>
    <row r="438" spans="1:10" ht="23.25">
      <c r="A438" s="137">
        <v>22621</v>
      </c>
      <c r="B438" s="142" t="s">
        <v>158</v>
      </c>
      <c r="C438" s="158">
        <v>85.4505</v>
      </c>
      <c r="D438" s="158">
        <v>85.4526</v>
      </c>
      <c r="E438" s="244">
        <f t="shared" si="16"/>
        <v>0.0020999999999986585</v>
      </c>
      <c r="F438" s="186">
        <f t="shared" si="22"/>
        <v>7.345996431939898</v>
      </c>
      <c r="G438" s="150">
        <f t="shared" si="21"/>
        <v>285.87</v>
      </c>
      <c r="H438" s="165">
        <v>70</v>
      </c>
      <c r="I438" s="150">
        <v>838.27</v>
      </c>
      <c r="J438" s="150">
        <v>552.4</v>
      </c>
    </row>
    <row r="439" spans="1:10" ht="23.25">
      <c r="A439" s="137"/>
      <c r="B439" s="142" t="s">
        <v>159</v>
      </c>
      <c r="C439" s="158">
        <v>87.5201</v>
      </c>
      <c r="D439" s="158">
        <v>87.5214</v>
      </c>
      <c r="E439" s="244">
        <f t="shared" si="16"/>
        <v>0.001300000000000523</v>
      </c>
      <c r="F439" s="186">
        <f t="shared" si="22"/>
        <v>4.279131007243327</v>
      </c>
      <c r="G439" s="150">
        <f t="shared" si="21"/>
        <v>303.8</v>
      </c>
      <c r="H439" s="165">
        <v>71</v>
      </c>
      <c r="I439" s="150">
        <v>807.1</v>
      </c>
      <c r="J439" s="150">
        <v>503.3</v>
      </c>
    </row>
    <row r="440" spans="1:10" ht="23.25">
      <c r="A440" s="137"/>
      <c r="B440" s="142" t="s">
        <v>160</v>
      </c>
      <c r="C440" s="158">
        <v>85.9237</v>
      </c>
      <c r="D440" s="158">
        <v>85.9258</v>
      </c>
      <c r="E440" s="244">
        <f t="shared" si="16"/>
        <v>0.0020999999999986585</v>
      </c>
      <c r="F440" s="186">
        <f t="shared" si="22"/>
        <v>7.55721894342399</v>
      </c>
      <c r="G440" s="150">
        <f t="shared" si="21"/>
        <v>277.88</v>
      </c>
      <c r="H440" s="165">
        <v>72</v>
      </c>
      <c r="I440" s="150">
        <v>805.98</v>
      </c>
      <c r="J440" s="150">
        <v>528.1</v>
      </c>
    </row>
    <row r="441" spans="1:10" ht="23.25">
      <c r="A441" s="137">
        <v>22632</v>
      </c>
      <c r="B441" s="142" t="s">
        <v>161</v>
      </c>
      <c r="C441" s="158">
        <v>85.0558</v>
      </c>
      <c r="D441" s="158">
        <v>85.0596</v>
      </c>
      <c r="E441" s="244">
        <f t="shared" si="16"/>
        <v>0.0037999999999982492</v>
      </c>
      <c r="F441" s="186">
        <f t="shared" si="22"/>
        <v>12.924730451339233</v>
      </c>
      <c r="G441" s="150">
        <f t="shared" si="21"/>
        <v>294.0100000000001</v>
      </c>
      <c r="H441" s="165">
        <v>73</v>
      </c>
      <c r="I441" s="150">
        <v>821.57</v>
      </c>
      <c r="J441" s="150">
        <v>527.56</v>
      </c>
    </row>
    <row r="442" spans="1:10" ht="23.25">
      <c r="A442" s="137"/>
      <c r="B442" s="142" t="s">
        <v>162</v>
      </c>
      <c r="C442" s="158">
        <v>85.0763</v>
      </c>
      <c r="D442" s="158">
        <v>85.0797</v>
      </c>
      <c r="E442" s="244">
        <f t="shared" si="16"/>
        <v>0.0033999999999991815</v>
      </c>
      <c r="F442" s="186">
        <f t="shared" si="22"/>
        <v>11.050082875618905</v>
      </c>
      <c r="G442" s="150">
        <f t="shared" si="21"/>
        <v>307.69000000000005</v>
      </c>
      <c r="H442" s="165">
        <v>74</v>
      </c>
      <c r="I442" s="150">
        <v>645.72</v>
      </c>
      <c r="J442" s="150">
        <v>338.03</v>
      </c>
    </row>
    <row r="443" spans="1:10" ht="23.25">
      <c r="A443" s="137"/>
      <c r="B443" s="142" t="s">
        <v>163</v>
      </c>
      <c r="C443" s="158">
        <v>87.4362</v>
      </c>
      <c r="D443" s="158">
        <v>87.4385</v>
      </c>
      <c r="E443" s="244">
        <f t="shared" si="16"/>
        <v>0.002300000000005298</v>
      </c>
      <c r="F443" s="186">
        <f t="shared" si="22"/>
        <v>7.242269664353227</v>
      </c>
      <c r="G443" s="150">
        <f t="shared" si="21"/>
        <v>317.58</v>
      </c>
      <c r="H443" s="165">
        <v>75</v>
      </c>
      <c r="I443" s="150">
        <v>691.02</v>
      </c>
      <c r="J443" s="150">
        <v>373.44</v>
      </c>
    </row>
    <row r="444" spans="1:10" ht="23.25">
      <c r="A444" s="137">
        <v>22639</v>
      </c>
      <c r="B444" s="142" t="s">
        <v>164</v>
      </c>
      <c r="C444" s="158">
        <v>86.4548</v>
      </c>
      <c r="D444" s="158">
        <v>86.4561</v>
      </c>
      <c r="E444" s="244">
        <f t="shared" si="16"/>
        <v>0.001300000000000523</v>
      </c>
      <c r="F444" s="186">
        <f t="shared" si="22"/>
        <v>4.80875934009219</v>
      </c>
      <c r="G444" s="150">
        <f t="shared" si="21"/>
        <v>270.34000000000003</v>
      </c>
      <c r="H444" s="165">
        <v>76</v>
      </c>
      <c r="I444" s="150">
        <v>816.96</v>
      </c>
      <c r="J444" s="150">
        <v>546.62</v>
      </c>
    </row>
    <row r="445" spans="1:10" ht="23.25">
      <c r="A445" s="137"/>
      <c r="B445" s="142" t="s">
        <v>165</v>
      </c>
      <c r="C445" s="158">
        <v>84.8216</v>
      </c>
      <c r="D445" s="158">
        <v>84.8225</v>
      </c>
      <c r="E445" s="244">
        <f t="shared" si="16"/>
        <v>0.0009000000000014552</v>
      </c>
      <c r="F445" s="186">
        <f t="shared" si="22"/>
        <v>2.870355605171281</v>
      </c>
      <c r="G445" s="150">
        <f t="shared" si="21"/>
        <v>313.55</v>
      </c>
      <c r="H445" s="165">
        <v>77</v>
      </c>
      <c r="I445" s="150">
        <v>676.1</v>
      </c>
      <c r="J445" s="150">
        <v>362.55</v>
      </c>
    </row>
    <row r="446" spans="1:10" ht="23.25">
      <c r="A446" s="137"/>
      <c r="B446" s="142" t="s">
        <v>166</v>
      </c>
      <c r="C446" s="158">
        <v>87.6723</v>
      </c>
      <c r="D446" s="158">
        <v>87.6764</v>
      </c>
      <c r="E446" s="244">
        <f t="shared" si="16"/>
        <v>0.004099999999993997</v>
      </c>
      <c r="F446" s="186">
        <f t="shared" si="22"/>
        <v>12.405821658730966</v>
      </c>
      <c r="G446" s="150">
        <f t="shared" si="21"/>
        <v>330.49</v>
      </c>
      <c r="H446" s="165">
        <v>78</v>
      </c>
      <c r="I446" s="150">
        <v>813.64</v>
      </c>
      <c r="J446" s="150">
        <v>483.15</v>
      </c>
    </row>
    <row r="447" spans="1:10" ht="23.25">
      <c r="A447" s="137">
        <v>22653</v>
      </c>
      <c r="B447" s="246" t="s">
        <v>176</v>
      </c>
      <c r="C447" s="158">
        <v>88.9776</v>
      </c>
      <c r="D447" s="158">
        <v>88.9866</v>
      </c>
      <c r="E447" s="244">
        <f t="shared" si="16"/>
        <v>0.009000000000000341</v>
      </c>
      <c r="F447" s="186">
        <f t="shared" si="22"/>
        <v>28.026033070720082</v>
      </c>
      <c r="G447" s="150">
        <f t="shared" si="21"/>
        <v>321.13000000000005</v>
      </c>
      <c r="H447" s="165">
        <v>79</v>
      </c>
      <c r="I447" s="150">
        <v>654.08</v>
      </c>
      <c r="J447" s="150">
        <v>332.95</v>
      </c>
    </row>
    <row r="448" spans="1:10" ht="23.25">
      <c r="A448" s="137"/>
      <c r="B448" s="246" t="s">
        <v>177</v>
      </c>
      <c r="C448" s="158">
        <v>84.6634</v>
      </c>
      <c r="D448" s="158">
        <v>84.6762</v>
      </c>
      <c r="E448" s="244">
        <f t="shared" si="16"/>
        <v>0.01279999999999859</v>
      </c>
      <c r="F448" s="186">
        <f t="shared" si="22"/>
        <v>48.50873536210479</v>
      </c>
      <c r="G448" s="150">
        <f t="shared" si="21"/>
        <v>263.87</v>
      </c>
      <c r="H448" s="165">
        <v>80</v>
      </c>
      <c r="I448" s="150">
        <v>815.48</v>
      </c>
      <c r="J448" s="150">
        <v>551.61</v>
      </c>
    </row>
    <row r="449" spans="1:10" ht="23.25">
      <c r="A449" s="137"/>
      <c r="B449" s="246" t="s">
        <v>178</v>
      </c>
      <c r="C449" s="158">
        <v>86.3737</v>
      </c>
      <c r="D449" s="158">
        <v>86.3835</v>
      </c>
      <c r="E449" s="244">
        <f t="shared" si="16"/>
        <v>0.009799999999998477</v>
      </c>
      <c r="F449" s="186">
        <f t="shared" si="22"/>
        <v>30.54006045684962</v>
      </c>
      <c r="G449" s="150">
        <f t="shared" si="21"/>
        <v>320.89000000000004</v>
      </c>
      <c r="H449" s="165">
        <v>81</v>
      </c>
      <c r="I449" s="150">
        <v>690.57</v>
      </c>
      <c r="J449" s="150">
        <v>369.68</v>
      </c>
    </row>
    <row r="450" spans="1:10" ht="23.25">
      <c r="A450" s="137">
        <v>22667</v>
      </c>
      <c r="B450" s="246" t="s">
        <v>179</v>
      </c>
      <c r="C450" s="158">
        <v>85.1503</v>
      </c>
      <c r="D450" s="158">
        <v>85.1545</v>
      </c>
      <c r="E450" s="244">
        <f t="shared" si="16"/>
        <v>0.004199999999997317</v>
      </c>
      <c r="F450" s="186">
        <f t="shared" si="22"/>
        <v>17.776272908102243</v>
      </c>
      <c r="G450" s="150">
        <f t="shared" si="21"/>
        <v>236.26999999999998</v>
      </c>
      <c r="H450" s="165">
        <v>82</v>
      </c>
      <c r="I450" s="150">
        <v>811.64</v>
      </c>
      <c r="J450" s="150">
        <v>575.37</v>
      </c>
    </row>
    <row r="451" spans="1:10" ht="23.25">
      <c r="A451" s="137"/>
      <c r="B451" s="246" t="s">
        <v>180</v>
      </c>
      <c r="C451" s="158">
        <v>87.6912</v>
      </c>
      <c r="D451" s="158">
        <v>87.6961</v>
      </c>
      <c r="E451" s="244">
        <f t="shared" si="16"/>
        <v>0.004900000000006344</v>
      </c>
      <c r="F451" s="186">
        <f t="shared" si="22"/>
        <v>19.236053860975712</v>
      </c>
      <c r="G451" s="150">
        <f t="shared" si="21"/>
        <v>254.73000000000002</v>
      </c>
      <c r="H451" s="165">
        <v>83</v>
      </c>
      <c r="I451" s="150">
        <v>812.69</v>
      </c>
      <c r="J451" s="150">
        <v>557.96</v>
      </c>
    </row>
    <row r="452" spans="1:10" ht="23.25">
      <c r="A452" s="137"/>
      <c r="B452" s="246" t="s">
        <v>181</v>
      </c>
      <c r="C452" s="158">
        <v>88.0655</v>
      </c>
      <c r="D452" s="158">
        <v>88.072</v>
      </c>
      <c r="E452" s="244">
        <f t="shared" si="16"/>
        <v>0.006500000000002615</v>
      </c>
      <c r="F452" s="186">
        <f t="shared" si="22"/>
        <v>21.432339752052936</v>
      </c>
      <c r="G452" s="150">
        <f t="shared" si="21"/>
        <v>303.28000000000003</v>
      </c>
      <c r="H452" s="165">
        <v>84</v>
      </c>
      <c r="I452" s="150">
        <v>620.71</v>
      </c>
      <c r="J452" s="150">
        <v>317.43</v>
      </c>
    </row>
    <row r="453" spans="1:10" ht="23.25">
      <c r="A453" s="137">
        <v>22674</v>
      </c>
      <c r="B453" s="246" t="s">
        <v>182</v>
      </c>
      <c r="C453" s="158">
        <v>87.0692</v>
      </c>
      <c r="D453" s="158">
        <v>87.0741</v>
      </c>
      <c r="E453" s="244">
        <f t="shared" si="16"/>
        <v>0.004900000000006344</v>
      </c>
      <c r="F453" s="186">
        <f t="shared" si="22"/>
        <v>13.542271232364218</v>
      </c>
      <c r="G453" s="150">
        <f t="shared" si="21"/>
        <v>361.8299999999999</v>
      </c>
      <c r="H453" s="165">
        <v>85</v>
      </c>
      <c r="I453" s="150">
        <v>696.18</v>
      </c>
      <c r="J453" s="150">
        <v>334.35</v>
      </c>
    </row>
    <row r="454" spans="1:10" ht="23.25">
      <c r="A454" s="137"/>
      <c r="B454" s="246" t="s">
        <v>183</v>
      </c>
      <c r="C454" s="158">
        <v>85.8305</v>
      </c>
      <c r="D454" s="158">
        <v>85.8364</v>
      </c>
      <c r="E454" s="244">
        <f t="shared" si="16"/>
        <v>0.005899999999996908</v>
      </c>
      <c r="F454" s="186">
        <f t="shared" si="22"/>
        <v>19.099414068812624</v>
      </c>
      <c r="G454" s="150">
        <f t="shared" si="21"/>
        <v>308.90999999999997</v>
      </c>
      <c r="H454" s="165">
        <v>86</v>
      </c>
      <c r="I454" s="150">
        <v>821.55</v>
      </c>
      <c r="J454" s="150">
        <v>512.64</v>
      </c>
    </row>
    <row r="455" spans="1:10" ht="23.25">
      <c r="A455" s="137"/>
      <c r="B455" s="246" t="s">
        <v>184</v>
      </c>
      <c r="C455" s="158">
        <v>86.327</v>
      </c>
      <c r="D455" s="158">
        <v>86.3292</v>
      </c>
      <c r="E455" s="244">
        <f t="shared" si="16"/>
        <v>0.002200000000001978</v>
      </c>
      <c r="F455" s="186">
        <f t="shared" si="22"/>
        <v>6.4548308540972865</v>
      </c>
      <c r="G455" s="150">
        <f t="shared" si="21"/>
        <v>340.83</v>
      </c>
      <c r="H455" s="165">
        <v>87</v>
      </c>
      <c r="I455" s="150">
        <v>726.88</v>
      </c>
      <c r="J455" s="150">
        <v>386.05</v>
      </c>
    </row>
    <row r="456" spans="1:10" ht="23.25">
      <c r="A456" s="137">
        <v>22681</v>
      </c>
      <c r="B456" s="246" t="s">
        <v>179</v>
      </c>
      <c r="C456" s="158">
        <v>85.156</v>
      </c>
      <c r="D456" s="158">
        <v>85.159</v>
      </c>
      <c r="E456" s="244">
        <f t="shared" si="16"/>
        <v>0.0030000000000001137</v>
      </c>
      <c r="F456" s="186">
        <f t="shared" si="22"/>
        <v>9.70810950747561</v>
      </c>
      <c r="G456" s="150">
        <f t="shared" si="21"/>
        <v>309.02000000000004</v>
      </c>
      <c r="H456" s="165">
        <v>88</v>
      </c>
      <c r="I456" s="150">
        <v>634.57</v>
      </c>
      <c r="J456" s="150">
        <v>325.55</v>
      </c>
    </row>
    <row r="457" spans="1:10" ht="23.25">
      <c r="A457" s="137"/>
      <c r="B457" s="246" t="s">
        <v>180</v>
      </c>
      <c r="C457" s="158">
        <v>87.7056</v>
      </c>
      <c r="D457" s="158">
        <v>87.7101</v>
      </c>
      <c r="E457" s="244">
        <f t="shared" si="16"/>
        <v>0.004499999999993065</v>
      </c>
      <c r="F457" s="186">
        <f t="shared" si="22"/>
        <v>14.56829291978719</v>
      </c>
      <c r="G457" s="150">
        <f t="shared" si="21"/>
        <v>308.89</v>
      </c>
      <c r="H457" s="165">
        <v>89</v>
      </c>
      <c r="I457" s="150">
        <v>635.66</v>
      </c>
      <c r="J457" s="150">
        <v>326.77</v>
      </c>
    </row>
    <row r="458" spans="1:10" ht="23.25">
      <c r="A458" s="137"/>
      <c r="B458" s="246" t="s">
        <v>181</v>
      </c>
      <c r="C458" s="158">
        <v>88.0704</v>
      </c>
      <c r="D458" s="158">
        <v>88.0777</v>
      </c>
      <c r="E458" s="244">
        <f t="shared" si="16"/>
        <v>0.0072999999999865395</v>
      </c>
      <c r="F458" s="186">
        <f t="shared" si="22"/>
        <v>27.53366273143945</v>
      </c>
      <c r="G458" s="150">
        <f t="shared" si="21"/>
        <v>265.12999999999994</v>
      </c>
      <c r="H458" s="165">
        <v>90</v>
      </c>
      <c r="I458" s="150">
        <v>774.29</v>
      </c>
      <c r="J458" s="150">
        <v>509.16</v>
      </c>
    </row>
    <row r="459" spans="1:10" ht="23.25">
      <c r="A459" s="137">
        <v>22702</v>
      </c>
      <c r="B459" s="246" t="s">
        <v>182</v>
      </c>
      <c r="C459" s="158">
        <v>87.0475</v>
      </c>
      <c r="D459" s="158">
        <v>87.0572</v>
      </c>
      <c r="E459" s="244">
        <f t="shared" si="16"/>
        <v>0.009699999999995157</v>
      </c>
      <c r="F459" s="186">
        <f t="shared" si="22"/>
        <v>34.88455728977615</v>
      </c>
      <c r="G459" s="150">
        <f t="shared" si="21"/>
        <v>278.06000000000006</v>
      </c>
      <c r="H459" s="165">
        <v>91</v>
      </c>
      <c r="I459" s="150">
        <v>790.73</v>
      </c>
      <c r="J459" s="150">
        <v>512.67</v>
      </c>
    </row>
    <row r="460" spans="1:10" ht="23.25">
      <c r="A460" s="137"/>
      <c r="B460" s="246" t="s">
        <v>183</v>
      </c>
      <c r="C460" s="158">
        <v>85.8075</v>
      </c>
      <c r="D460" s="158">
        <v>85.8107</v>
      </c>
      <c r="E460" s="244">
        <f t="shared" si="16"/>
        <v>0.003199999999992542</v>
      </c>
      <c r="F460" s="186">
        <f t="shared" si="22"/>
        <v>10.4156495133696</v>
      </c>
      <c r="G460" s="150">
        <f t="shared" si="21"/>
        <v>307.23</v>
      </c>
      <c r="H460" s="165">
        <v>92</v>
      </c>
      <c r="I460" s="150">
        <v>691.83</v>
      </c>
      <c r="J460" s="150">
        <v>384.6</v>
      </c>
    </row>
    <row r="461" spans="1:10" ht="24" thickBot="1">
      <c r="A461" s="137"/>
      <c r="B461" s="246" t="s">
        <v>184</v>
      </c>
      <c r="C461" s="158">
        <v>86.334</v>
      </c>
      <c r="D461" s="158">
        <v>86.3402</v>
      </c>
      <c r="E461" s="244">
        <f t="shared" si="16"/>
        <v>0.006199999999992656</v>
      </c>
      <c r="F461" s="186">
        <f t="shared" si="22"/>
        <v>24.170597637490374</v>
      </c>
      <c r="G461" s="150">
        <f t="shared" si="21"/>
        <v>256.51</v>
      </c>
      <c r="H461" s="263">
        <v>93</v>
      </c>
      <c r="I461" s="150">
        <v>811.31</v>
      </c>
      <c r="J461" s="150">
        <v>554.8</v>
      </c>
    </row>
    <row r="462" spans="1:10" ht="23.25">
      <c r="A462" s="137">
        <v>22710</v>
      </c>
      <c r="B462" s="246" t="s">
        <v>176</v>
      </c>
      <c r="C462" s="158">
        <v>88.9878</v>
      </c>
      <c r="D462" s="158">
        <v>88.9916</v>
      </c>
      <c r="E462" s="244">
        <f t="shared" si="16"/>
        <v>0.00380000000001246</v>
      </c>
      <c r="F462" s="186">
        <f t="shared" si="22"/>
        <v>14.400485069017963</v>
      </c>
      <c r="G462" s="150">
        <f t="shared" si="21"/>
        <v>263.88</v>
      </c>
      <c r="H462" s="165">
        <v>94</v>
      </c>
      <c r="I462" s="150">
        <v>812.79</v>
      </c>
      <c r="J462" s="150">
        <v>548.91</v>
      </c>
    </row>
    <row r="463" spans="1:10" ht="23.25">
      <c r="A463" s="137"/>
      <c r="B463" s="246" t="s">
        <v>177</v>
      </c>
      <c r="C463" s="158">
        <v>84.6743</v>
      </c>
      <c r="D463" s="158">
        <v>84.679</v>
      </c>
      <c r="E463" s="244">
        <f t="shared" si="16"/>
        <v>0.004699999999999704</v>
      </c>
      <c r="F463" s="186">
        <f t="shared" si="22"/>
        <v>16.59545919988597</v>
      </c>
      <c r="G463" s="150">
        <f t="shared" si="21"/>
        <v>283.2099999999999</v>
      </c>
      <c r="H463" s="165">
        <v>95</v>
      </c>
      <c r="I463" s="150">
        <v>650.31</v>
      </c>
      <c r="J463" s="150">
        <v>367.1</v>
      </c>
    </row>
    <row r="464" spans="1:10" ht="23.25">
      <c r="A464" s="137"/>
      <c r="B464" s="246" t="s">
        <v>178</v>
      </c>
      <c r="C464" s="158">
        <v>86.3692</v>
      </c>
      <c r="D464" s="158">
        <v>86.3725</v>
      </c>
      <c r="E464" s="244">
        <f t="shared" si="16"/>
        <v>0.003299999999995862</v>
      </c>
      <c r="F464" s="186">
        <f t="shared" si="22"/>
        <v>11.051944137432137</v>
      </c>
      <c r="G464" s="150">
        <f t="shared" si="21"/>
        <v>298.59</v>
      </c>
      <c r="H464" s="165">
        <v>96</v>
      </c>
      <c r="I464" s="150">
        <v>648.66</v>
      </c>
      <c r="J464" s="150">
        <v>350.07</v>
      </c>
    </row>
    <row r="465" spans="1:10" ht="23.25">
      <c r="A465" s="137">
        <v>22724</v>
      </c>
      <c r="B465" s="246" t="s">
        <v>179</v>
      </c>
      <c r="C465" s="158">
        <v>85.1407</v>
      </c>
      <c r="D465" s="158">
        <v>85.1407</v>
      </c>
      <c r="E465" s="244">
        <f t="shared" si="16"/>
        <v>0</v>
      </c>
      <c r="F465" s="186">
        <f t="shared" si="22"/>
        <v>0</v>
      </c>
      <c r="G465" s="150">
        <f t="shared" si="21"/>
        <v>286.13</v>
      </c>
      <c r="H465" s="165">
        <v>97</v>
      </c>
      <c r="I465" s="150">
        <v>804.53</v>
      </c>
      <c r="J465" s="150">
        <v>518.4</v>
      </c>
    </row>
    <row r="466" spans="1:10" ht="23.25">
      <c r="A466" s="137"/>
      <c r="B466" s="246" t="s">
        <v>180</v>
      </c>
      <c r="C466" s="158">
        <v>87.6803</v>
      </c>
      <c r="D466" s="158">
        <v>87.6803</v>
      </c>
      <c r="E466" s="244">
        <f t="shared" si="16"/>
        <v>0</v>
      </c>
      <c r="F466" s="186">
        <f t="shared" si="22"/>
        <v>0</v>
      </c>
      <c r="G466" s="150">
        <f t="shared" si="21"/>
        <v>298.29</v>
      </c>
      <c r="H466" s="165">
        <v>98</v>
      </c>
      <c r="I466" s="150">
        <v>668.13</v>
      </c>
      <c r="J466" s="150">
        <v>369.84</v>
      </c>
    </row>
    <row r="467" spans="1:10" ht="24" thickBot="1">
      <c r="A467" s="258"/>
      <c r="B467" s="266" t="s">
        <v>181</v>
      </c>
      <c r="C467" s="260">
        <v>88.0565</v>
      </c>
      <c r="D467" s="260">
        <v>88.0565</v>
      </c>
      <c r="E467" s="261">
        <f t="shared" si="16"/>
        <v>0</v>
      </c>
      <c r="F467" s="262">
        <f t="shared" si="22"/>
        <v>0</v>
      </c>
      <c r="G467" s="264">
        <f t="shared" si="21"/>
        <v>311.31</v>
      </c>
      <c r="H467" s="263">
        <v>99</v>
      </c>
      <c r="I467" s="264">
        <v>699.85</v>
      </c>
      <c r="J467" s="264">
        <v>388.54</v>
      </c>
    </row>
    <row r="468" spans="1:10" ht="23.25">
      <c r="A468" s="196"/>
      <c r="B468" s="211"/>
      <c r="C468" s="197"/>
      <c r="D468" s="197"/>
      <c r="E468" s="253"/>
      <c r="F468" s="199" t="e">
        <f t="shared" si="22"/>
        <v>#DIV/0!</v>
      </c>
      <c r="G468" s="202"/>
      <c r="H468" s="254"/>
      <c r="I468" s="202"/>
      <c r="J468" s="202"/>
    </row>
    <row r="469" spans="1:10" ht="23.25">
      <c r="A469" s="137"/>
      <c r="B469" s="142"/>
      <c r="C469" s="158"/>
      <c r="D469" s="158"/>
      <c r="E469" s="244"/>
      <c r="F469" s="186" t="e">
        <f t="shared" si="22"/>
        <v>#DIV/0!</v>
      </c>
      <c r="G469" s="150"/>
      <c r="H469" s="165"/>
      <c r="I469" s="150"/>
      <c r="J469" s="150"/>
    </row>
    <row r="470" spans="1:10" ht="23.25">
      <c r="A470" s="137"/>
      <c r="B470" s="142"/>
      <c r="C470" s="158"/>
      <c r="D470" s="158"/>
      <c r="E470" s="244"/>
      <c r="F470" s="186" t="e">
        <f t="shared" si="22"/>
        <v>#DIV/0!</v>
      </c>
      <c r="G470" s="150"/>
      <c r="H470" s="165"/>
      <c r="I470" s="150"/>
      <c r="J470" s="150"/>
    </row>
    <row r="471" spans="1:10" ht="23.25">
      <c r="A471" s="137"/>
      <c r="B471" s="142"/>
      <c r="C471" s="158"/>
      <c r="D471" s="158"/>
      <c r="E471" s="244"/>
      <c r="F471" s="186" t="e">
        <f t="shared" si="22"/>
        <v>#DIV/0!</v>
      </c>
      <c r="G471" s="150"/>
      <c r="H471" s="165"/>
      <c r="I471" s="150"/>
      <c r="J471" s="150"/>
    </row>
    <row r="472" spans="1:10" ht="23.25">
      <c r="A472" s="137"/>
      <c r="B472" s="142"/>
      <c r="C472" s="158"/>
      <c r="D472" s="158"/>
      <c r="E472" s="244"/>
      <c r="F472" s="186" t="e">
        <f t="shared" si="22"/>
        <v>#DIV/0!</v>
      </c>
      <c r="G472" s="150"/>
      <c r="H472" s="165"/>
      <c r="I472" s="150"/>
      <c r="J472" s="150"/>
    </row>
    <row r="473" spans="1:10" ht="23.25">
      <c r="A473" s="137"/>
      <c r="B473" s="142"/>
      <c r="C473" s="158"/>
      <c r="D473" s="158"/>
      <c r="E473" s="244"/>
      <c r="F473" s="186" t="e">
        <f t="shared" si="22"/>
        <v>#DIV/0!</v>
      </c>
      <c r="G473" s="150"/>
      <c r="H473" s="165"/>
      <c r="I473" s="150"/>
      <c r="J473" s="150"/>
    </row>
    <row r="474" spans="1:10" ht="23.25">
      <c r="A474" s="137"/>
      <c r="B474" s="142"/>
      <c r="C474" s="158"/>
      <c r="D474" s="158"/>
      <c r="E474" s="244"/>
      <c r="F474" s="186" t="e">
        <f t="shared" si="22"/>
        <v>#DIV/0!</v>
      </c>
      <c r="G474" s="150"/>
      <c r="H474" s="165"/>
      <c r="I474" s="150"/>
      <c r="J474" s="150"/>
    </row>
    <row r="475" spans="1:10" ht="23.25">
      <c r="A475" s="137"/>
      <c r="B475" s="142"/>
      <c r="C475" s="158"/>
      <c r="D475" s="158"/>
      <c r="E475" s="244"/>
      <c r="F475" s="186" t="e">
        <f t="shared" si="22"/>
        <v>#DIV/0!</v>
      </c>
      <c r="G475" s="150"/>
      <c r="H475" s="165"/>
      <c r="I475" s="150"/>
      <c r="J475" s="150"/>
    </row>
    <row r="476" spans="1:10" ht="23.25">
      <c r="A476" s="137"/>
      <c r="B476" s="142"/>
      <c r="C476" s="158"/>
      <c r="D476" s="158"/>
      <c r="E476" s="244"/>
      <c r="F476" s="186" t="e">
        <f t="shared" si="22"/>
        <v>#DIV/0!</v>
      </c>
      <c r="G476" s="150"/>
      <c r="H476" s="165"/>
      <c r="I476" s="150"/>
      <c r="J476" s="150"/>
    </row>
    <row r="477" spans="1:10" ht="23.25">
      <c r="A477" s="137"/>
      <c r="B477" s="142"/>
      <c r="C477" s="158"/>
      <c r="D477" s="158"/>
      <c r="E477" s="244"/>
      <c r="F477" s="186" t="e">
        <f t="shared" si="22"/>
        <v>#DIV/0!</v>
      </c>
      <c r="G477" s="150"/>
      <c r="H477" s="165"/>
      <c r="I477" s="150"/>
      <c r="J477" s="150"/>
    </row>
    <row r="478" spans="1:10" ht="23.25">
      <c r="A478" s="137"/>
      <c r="B478" s="142"/>
      <c r="C478" s="158"/>
      <c r="D478" s="158"/>
      <c r="E478" s="244"/>
      <c r="F478" s="186" t="e">
        <f t="shared" si="22"/>
        <v>#DIV/0!</v>
      </c>
      <c r="G478" s="150"/>
      <c r="H478" s="165"/>
      <c r="I478" s="150"/>
      <c r="J478" s="150"/>
    </row>
    <row r="479" spans="1:10" ht="23.25">
      <c r="A479" s="137"/>
      <c r="B479" s="142"/>
      <c r="C479" s="158"/>
      <c r="D479" s="158"/>
      <c r="E479" s="244"/>
      <c r="F479" s="186" t="e">
        <f t="shared" si="22"/>
        <v>#DIV/0!</v>
      </c>
      <c r="G479" s="150"/>
      <c r="H479" s="165"/>
      <c r="I479" s="150"/>
      <c r="J479" s="150"/>
    </row>
    <row r="480" spans="1:10" ht="23.25">
      <c r="A480" s="137"/>
      <c r="B480" s="142"/>
      <c r="C480" s="158"/>
      <c r="D480" s="158"/>
      <c r="E480" s="244"/>
      <c r="F480" s="186" t="e">
        <f t="shared" si="22"/>
        <v>#DIV/0!</v>
      </c>
      <c r="G480" s="150"/>
      <c r="H480" s="165"/>
      <c r="I480" s="150"/>
      <c r="J480" s="150"/>
    </row>
    <row r="481" spans="1:10" ht="23.25">
      <c r="A481" s="137"/>
      <c r="B481" s="142"/>
      <c r="C481" s="158"/>
      <c r="D481" s="158"/>
      <c r="E481" s="244"/>
      <c r="F481" s="186" t="e">
        <f t="shared" si="22"/>
        <v>#DIV/0!</v>
      </c>
      <c r="G481" s="150"/>
      <c r="H481" s="165"/>
      <c r="I481" s="150"/>
      <c r="J481" s="150"/>
    </row>
    <row r="482" spans="1:10" ht="23.25">
      <c r="A482" s="137"/>
      <c r="B482" s="142"/>
      <c r="C482" s="158"/>
      <c r="D482" s="158"/>
      <c r="E482" s="244"/>
      <c r="F482" s="186" t="e">
        <f t="shared" si="22"/>
        <v>#DIV/0!</v>
      </c>
      <c r="G482" s="150"/>
      <c r="H482" s="165"/>
      <c r="I482" s="150"/>
      <c r="J482" s="150"/>
    </row>
    <row r="483" spans="1:10" ht="23.25">
      <c r="A483" s="137"/>
      <c r="B483" s="142"/>
      <c r="C483" s="158"/>
      <c r="D483" s="158"/>
      <c r="E483" s="244"/>
      <c r="F483" s="186" t="e">
        <f t="shared" si="22"/>
        <v>#DIV/0!</v>
      </c>
      <c r="G483" s="150"/>
      <c r="H483" s="165"/>
      <c r="I483" s="150"/>
      <c r="J483" s="150"/>
    </row>
    <row r="484" spans="1:10" ht="23.25">
      <c r="A484" s="137"/>
      <c r="B484" s="142"/>
      <c r="C484" s="158"/>
      <c r="D484" s="158"/>
      <c r="E484" s="244"/>
      <c r="F484" s="186" t="e">
        <f t="shared" si="22"/>
        <v>#DIV/0!</v>
      </c>
      <c r="G484" s="150"/>
      <c r="H484" s="165"/>
      <c r="I484" s="150"/>
      <c r="J484" s="150"/>
    </row>
    <row r="485" spans="1:10" ht="23.25">
      <c r="A485" s="137"/>
      <c r="B485" s="142"/>
      <c r="C485" s="158"/>
      <c r="D485" s="158"/>
      <c r="E485" s="244"/>
      <c r="F485" s="186" t="e">
        <f t="shared" si="22"/>
        <v>#DIV/0!</v>
      </c>
      <c r="G485" s="150"/>
      <c r="H485" s="165"/>
      <c r="I485" s="150"/>
      <c r="J485" s="150"/>
    </row>
    <row r="486" spans="1:10" ht="23.25">
      <c r="A486" s="137"/>
      <c r="B486" s="142"/>
      <c r="C486" s="158"/>
      <c r="D486" s="158"/>
      <c r="E486" s="244"/>
      <c r="F486" s="186" t="e">
        <f t="shared" si="22"/>
        <v>#DIV/0!</v>
      </c>
      <c r="G486" s="150"/>
      <c r="H486" s="165"/>
      <c r="I486" s="150"/>
      <c r="J486" s="150"/>
    </row>
    <row r="487" spans="1:10" ht="23.25">
      <c r="A487" s="137"/>
      <c r="B487" s="142"/>
      <c r="C487" s="158"/>
      <c r="D487" s="158"/>
      <c r="E487" s="244"/>
      <c r="F487" s="186" t="e">
        <f t="shared" si="22"/>
        <v>#DIV/0!</v>
      </c>
      <c r="G487" s="150"/>
      <c r="H487" s="165"/>
      <c r="I487" s="150"/>
      <c r="J487" s="150"/>
    </row>
    <row r="488" spans="1:10" ht="23.25">
      <c r="A488" s="137"/>
      <c r="B488" s="142"/>
      <c r="C488" s="158"/>
      <c r="D488" s="158"/>
      <c r="E488" s="244"/>
      <c r="F488" s="186" t="e">
        <f t="shared" si="22"/>
        <v>#DIV/0!</v>
      </c>
      <c r="G488" s="150"/>
      <c r="H488" s="165"/>
      <c r="I488" s="150"/>
      <c r="J488" s="150"/>
    </row>
    <row r="489" spans="1:10" ht="23.25">
      <c r="A489" s="137"/>
      <c r="B489" s="142"/>
      <c r="C489" s="158"/>
      <c r="D489" s="158"/>
      <c r="E489" s="244"/>
      <c r="F489" s="186" t="e">
        <f t="shared" si="22"/>
        <v>#DIV/0!</v>
      </c>
      <c r="G489" s="150"/>
      <c r="H489" s="165"/>
      <c r="I489" s="150"/>
      <c r="J489" s="150"/>
    </row>
    <row r="490" spans="1:10" ht="23.25">
      <c r="A490" s="137"/>
      <c r="B490" s="142"/>
      <c r="C490" s="158"/>
      <c r="D490" s="158"/>
      <c r="E490" s="244"/>
      <c r="F490" s="186" t="e">
        <f t="shared" si="22"/>
        <v>#DIV/0!</v>
      </c>
      <c r="G490" s="150"/>
      <c r="H490" s="165"/>
      <c r="I490" s="150"/>
      <c r="J490" s="150"/>
    </row>
    <row r="491" spans="1:10" ht="23.25">
      <c r="A491" s="137"/>
      <c r="B491" s="142"/>
      <c r="C491" s="158"/>
      <c r="D491" s="158"/>
      <c r="E491" s="244"/>
      <c r="F491" s="186" t="e">
        <f t="shared" si="22"/>
        <v>#DIV/0!</v>
      </c>
      <c r="G491" s="150"/>
      <c r="H491" s="165"/>
      <c r="I491" s="150"/>
      <c r="J491" s="150"/>
    </row>
    <row r="492" spans="1:10" ht="23.25">
      <c r="A492" s="137"/>
      <c r="B492" s="142"/>
      <c r="C492" s="158"/>
      <c r="D492" s="158"/>
      <c r="E492" s="244"/>
      <c r="F492" s="186" t="e">
        <f t="shared" si="22"/>
        <v>#DIV/0!</v>
      </c>
      <c r="G492" s="150"/>
      <c r="H492" s="165"/>
      <c r="I492" s="150"/>
      <c r="J492" s="150"/>
    </row>
    <row r="493" spans="1:10" ht="23.25">
      <c r="A493" s="137"/>
      <c r="B493" s="142"/>
      <c r="C493" s="158"/>
      <c r="D493" s="158"/>
      <c r="E493" s="244"/>
      <c r="F493" s="186" t="e">
        <f t="shared" si="22"/>
        <v>#DIV/0!</v>
      </c>
      <c r="G493" s="150"/>
      <c r="H493" s="165"/>
      <c r="I493" s="150"/>
      <c r="J493" s="150"/>
    </row>
    <row r="494" spans="1:10" ht="23.25">
      <c r="A494" s="137"/>
      <c r="B494" s="142"/>
      <c r="C494" s="158"/>
      <c r="D494" s="158"/>
      <c r="E494" s="244"/>
      <c r="F494" s="186" t="e">
        <f t="shared" si="22"/>
        <v>#DIV/0!</v>
      </c>
      <c r="G494" s="150"/>
      <c r="H494" s="165"/>
      <c r="I494" s="150"/>
      <c r="J494" s="150"/>
    </row>
    <row r="495" spans="1:10" ht="23.25">
      <c r="A495" s="137"/>
      <c r="B495" s="142"/>
      <c r="C495" s="158"/>
      <c r="D495" s="158"/>
      <c r="E495" s="244"/>
      <c r="F495" s="186" t="e">
        <f t="shared" si="22"/>
        <v>#DIV/0!</v>
      </c>
      <c r="G495" s="150"/>
      <c r="H495" s="165"/>
      <c r="I495" s="150"/>
      <c r="J495" s="150"/>
    </row>
    <row r="496" spans="1:10" ht="23.25">
      <c r="A496" s="137"/>
      <c r="B496" s="142"/>
      <c r="C496" s="158"/>
      <c r="D496" s="158"/>
      <c r="E496" s="244"/>
      <c r="F496" s="186" t="e">
        <f t="shared" si="22"/>
        <v>#DIV/0!</v>
      </c>
      <c r="G496" s="150"/>
      <c r="H496" s="165"/>
      <c r="I496" s="150"/>
      <c r="J496" s="150"/>
    </row>
    <row r="497" spans="1:10" ht="23.25">
      <c r="A497" s="137"/>
      <c r="B497" s="142"/>
      <c r="C497" s="158"/>
      <c r="D497" s="158"/>
      <c r="E497" s="244"/>
      <c r="F497" s="186" t="e">
        <f t="shared" si="22"/>
        <v>#DIV/0!</v>
      </c>
      <c r="G497" s="150"/>
      <c r="H497" s="165"/>
      <c r="I497" s="150"/>
      <c r="J497" s="150"/>
    </row>
    <row r="498" spans="1:10" ht="23.25">
      <c r="A498" s="137"/>
      <c r="B498" s="142"/>
      <c r="C498" s="158"/>
      <c r="D498" s="158"/>
      <c r="E498" s="244"/>
      <c r="F498" s="186" t="e">
        <f t="shared" si="22"/>
        <v>#DIV/0!</v>
      </c>
      <c r="G498" s="150"/>
      <c r="H498" s="165"/>
      <c r="I498" s="150"/>
      <c r="J498" s="150"/>
    </row>
    <row r="499" spans="1:10" ht="23.25">
      <c r="A499" s="137"/>
      <c r="B499" s="142"/>
      <c r="C499" s="158"/>
      <c r="D499" s="158"/>
      <c r="E499" s="244"/>
      <c r="F499" s="186" t="e">
        <f t="shared" si="22"/>
        <v>#DIV/0!</v>
      </c>
      <c r="G499" s="150"/>
      <c r="H499" s="165"/>
      <c r="I499" s="150"/>
      <c r="J499" s="150"/>
    </row>
    <row r="500" spans="1:10" ht="23.25">
      <c r="A500" s="137"/>
      <c r="B500" s="142"/>
      <c r="C500" s="158"/>
      <c r="D500" s="158"/>
      <c r="E500" s="244"/>
      <c r="F500" s="186" t="e">
        <f t="shared" si="22"/>
        <v>#DIV/0!</v>
      </c>
      <c r="G500" s="150"/>
      <c r="H500" s="165"/>
      <c r="I500" s="150"/>
      <c r="J500" s="150"/>
    </row>
    <row r="501" spans="1:10" ht="23.25">
      <c r="A501" s="137"/>
      <c r="B501" s="142"/>
      <c r="C501" s="158"/>
      <c r="D501" s="158"/>
      <c r="E501" s="244"/>
      <c r="F501" s="186" t="e">
        <f aca="true" t="shared" si="23" ref="F501:F544">((10^6)*E501/G501)</f>
        <v>#DIV/0!</v>
      </c>
      <c r="G501" s="150"/>
      <c r="H501" s="165"/>
      <c r="I501" s="150"/>
      <c r="J501" s="150"/>
    </row>
    <row r="502" spans="1:10" ht="23.25">
      <c r="A502" s="137"/>
      <c r="B502" s="142"/>
      <c r="C502" s="158"/>
      <c r="D502" s="158"/>
      <c r="E502" s="244"/>
      <c r="F502" s="186" t="e">
        <f t="shared" si="23"/>
        <v>#DIV/0!</v>
      </c>
      <c r="G502" s="150"/>
      <c r="H502" s="165"/>
      <c r="I502" s="150"/>
      <c r="J502" s="150"/>
    </row>
    <row r="503" spans="1:10" ht="23.25">
      <c r="A503" s="137"/>
      <c r="B503" s="142"/>
      <c r="C503" s="158"/>
      <c r="D503" s="158"/>
      <c r="E503" s="244"/>
      <c r="F503" s="186" t="e">
        <f t="shared" si="23"/>
        <v>#DIV/0!</v>
      </c>
      <c r="G503" s="150"/>
      <c r="H503" s="165"/>
      <c r="I503" s="150"/>
      <c r="J503" s="150"/>
    </row>
    <row r="504" spans="1:10" ht="23.25">
      <c r="A504" s="137"/>
      <c r="B504" s="142"/>
      <c r="C504" s="158"/>
      <c r="D504" s="158"/>
      <c r="E504" s="244"/>
      <c r="F504" s="186" t="e">
        <f t="shared" si="23"/>
        <v>#DIV/0!</v>
      </c>
      <c r="G504" s="150"/>
      <c r="H504" s="165"/>
      <c r="I504" s="150"/>
      <c r="J504" s="150"/>
    </row>
    <row r="505" spans="1:10" ht="23.25">
      <c r="A505" s="137"/>
      <c r="B505" s="142"/>
      <c r="C505" s="158"/>
      <c r="D505" s="158"/>
      <c r="E505" s="244"/>
      <c r="F505" s="186" t="e">
        <f t="shared" si="23"/>
        <v>#DIV/0!</v>
      </c>
      <c r="G505" s="150"/>
      <c r="H505" s="165"/>
      <c r="I505" s="150"/>
      <c r="J505" s="150"/>
    </row>
    <row r="506" spans="1:10" ht="23.25">
      <c r="A506" s="137"/>
      <c r="B506" s="142"/>
      <c r="C506" s="158"/>
      <c r="D506" s="158"/>
      <c r="E506" s="244"/>
      <c r="F506" s="186" t="e">
        <f t="shared" si="23"/>
        <v>#DIV/0!</v>
      </c>
      <c r="G506" s="150"/>
      <c r="H506" s="165"/>
      <c r="I506" s="150"/>
      <c r="J506" s="150"/>
    </row>
    <row r="507" spans="1:10" ht="23.25">
      <c r="A507" s="137"/>
      <c r="B507" s="142"/>
      <c r="C507" s="158"/>
      <c r="D507" s="158"/>
      <c r="E507" s="244"/>
      <c r="F507" s="186" t="e">
        <f t="shared" si="23"/>
        <v>#DIV/0!</v>
      </c>
      <c r="G507" s="150"/>
      <c r="H507" s="165"/>
      <c r="I507" s="150"/>
      <c r="J507" s="150"/>
    </row>
    <row r="508" spans="1:10" ht="23.25">
      <c r="A508" s="137"/>
      <c r="B508" s="142"/>
      <c r="C508" s="158"/>
      <c r="D508" s="158"/>
      <c r="E508" s="244"/>
      <c r="F508" s="186" t="e">
        <f t="shared" si="23"/>
        <v>#DIV/0!</v>
      </c>
      <c r="G508" s="150"/>
      <c r="H508" s="165"/>
      <c r="I508" s="150"/>
      <c r="J508" s="150"/>
    </row>
    <row r="509" spans="1:10" ht="23.25">
      <c r="A509" s="137"/>
      <c r="B509" s="142"/>
      <c r="C509" s="158"/>
      <c r="D509" s="158"/>
      <c r="E509" s="244"/>
      <c r="F509" s="186" t="e">
        <f t="shared" si="23"/>
        <v>#DIV/0!</v>
      </c>
      <c r="G509" s="150"/>
      <c r="H509" s="165"/>
      <c r="I509" s="150"/>
      <c r="J509" s="150"/>
    </row>
    <row r="510" spans="1:10" ht="23.25">
      <c r="A510" s="137"/>
      <c r="B510" s="142"/>
      <c r="C510" s="158"/>
      <c r="D510" s="158"/>
      <c r="E510" s="244"/>
      <c r="F510" s="186" t="e">
        <f t="shared" si="23"/>
        <v>#DIV/0!</v>
      </c>
      <c r="G510" s="150"/>
      <c r="H510" s="165"/>
      <c r="I510" s="150"/>
      <c r="J510" s="150"/>
    </row>
    <row r="511" spans="1:10" ht="23.25">
      <c r="A511" s="137"/>
      <c r="B511" s="142"/>
      <c r="C511" s="158"/>
      <c r="D511" s="158"/>
      <c r="E511" s="244"/>
      <c r="F511" s="186" t="e">
        <f t="shared" si="23"/>
        <v>#DIV/0!</v>
      </c>
      <c r="G511" s="150"/>
      <c r="H511" s="165"/>
      <c r="I511" s="150"/>
      <c r="J511" s="150"/>
    </row>
    <row r="512" spans="1:10" ht="23.25">
      <c r="A512" s="137"/>
      <c r="B512" s="142"/>
      <c r="C512" s="158"/>
      <c r="D512" s="158"/>
      <c r="E512" s="244"/>
      <c r="F512" s="186" t="e">
        <f t="shared" si="23"/>
        <v>#DIV/0!</v>
      </c>
      <c r="G512" s="150"/>
      <c r="H512" s="165"/>
      <c r="I512" s="150"/>
      <c r="J512" s="150"/>
    </row>
    <row r="513" spans="1:10" ht="23.25">
      <c r="A513" s="137"/>
      <c r="B513" s="142"/>
      <c r="C513" s="158"/>
      <c r="D513" s="158"/>
      <c r="E513" s="244"/>
      <c r="F513" s="186" t="e">
        <f t="shared" si="23"/>
        <v>#DIV/0!</v>
      </c>
      <c r="G513" s="150"/>
      <c r="H513" s="165"/>
      <c r="I513" s="150"/>
      <c r="J513" s="150"/>
    </row>
    <row r="514" spans="1:10" ht="23.25">
      <c r="A514" s="137"/>
      <c r="B514" s="142"/>
      <c r="C514" s="158"/>
      <c r="D514" s="158"/>
      <c r="E514" s="244"/>
      <c r="F514" s="186" t="e">
        <f t="shared" si="23"/>
        <v>#DIV/0!</v>
      </c>
      <c r="G514" s="150"/>
      <c r="H514" s="165"/>
      <c r="I514" s="150"/>
      <c r="J514" s="150"/>
    </row>
    <row r="515" spans="1:10" ht="23.25">
      <c r="A515" s="137"/>
      <c r="B515" s="142"/>
      <c r="C515" s="158"/>
      <c r="D515" s="158"/>
      <c r="E515" s="244"/>
      <c r="F515" s="186" t="e">
        <f t="shared" si="23"/>
        <v>#DIV/0!</v>
      </c>
      <c r="G515" s="150"/>
      <c r="H515" s="165"/>
      <c r="I515" s="150"/>
      <c r="J515" s="150"/>
    </row>
    <row r="516" spans="1:10" ht="23.25">
      <c r="A516" s="137"/>
      <c r="B516" s="142"/>
      <c r="C516" s="158"/>
      <c r="D516" s="158"/>
      <c r="E516" s="244"/>
      <c r="F516" s="186" t="e">
        <f t="shared" si="23"/>
        <v>#DIV/0!</v>
      </c>
      <c r="G516" s="150"/>
      <c r="H516" s="165"/>
      <c r="I516" s="150"/>
      <c r="J516" s="150"/>
    </row>
    <row r="517" spans="1:10" ht="23.25">
      <c r="A517" s="137"/>
      <c r="B517" s="142"/>
      <c r="C517" s="158"/>
      <c r="D517" s="158"/>
      <c r="E517" s="244"/>
      <c r="F517" s="186" t="e">
        <f t="shared" si="23"/>
        <v>#DIV/0!</v>
      </c>
      <c r="G517" s="150"/>
      <c r="H517" s="165"/>
      <c r="I517" s="150"/>
      <c r="J517" s="150"/>
    </row>
    <row r="518" spans="1:10" ht="23.25">
      <c r="A518" s="137"/>
      <c r="B518" s="142"/>
      <c r="C518" s="158"/>
      <c r="D518" s="158"/>
      <c r="E518" s="244"/>
      <c r="F518" s="186" t="e">
        <f t="shared" si="23"/>
        <v>#DIV/0!</v>
      </c>
      <c r="G518" s="150"/>
      <c r="H518" s="165"/>
      <c r="I518" s="150"/>
      <c r="J518" s="150"/>
    </row>
    <row r="519" spans="1:10" ht="23.25">
      <c r="A519" s="137"/>
      <c r="B519" s="142"/>
      <c r="C519" s="158"/>
      <c r="D519" s="158"/>
      <c r="E519" s="244"/>
      <c r="F519" s="186" t="e">
        <f t="shared" si="23"/>
        <v>#DIV/0!</v>
      </c>
      <c r="G519" s="150"/>
      <c r="H519" s="165"/>
      <c r="I519" s="150"/>
      <c r="J519" s="150"/>
    </row>
    <row r="520" spans="1:10" ht="23.25">
      <c r="A520" s="137"/>
      <c r="B520" s="142"/>
      <c r="C520" s="158"/>
      <c r="D520" s="158"/>
      <c r="E520" s="244"/>
      <c r="F520" s="186" t="e">
        <f t="shared" si="23"/>
        <v>#DIV/0!</v>
      </c>
      <c r="G520" s="150"/>
      <c r="H520" s="165"/>
      <c r="I520" s="150"/>
      <c r="J520" s="150"/>
    </row>
    <row r="521" spans="1:10" ht="23.25">
      <c r="A521" s="137"/>
      <c r="B521" s="142"/>
      <c r="C521" s="158"/>
      <c r="D521" s="158"/>
      <c r="E521" s="244"/>
      <c r="F521" s="186" t="e">
        <f t="shared" si="23"/>
        <v>#DIV/0!</v>
      </c>
      <c r="G521" s="150"/>
      <c r="H521" s="165"/>
      <c r="I521" s="150"/>
      <c r="J521" s="150"/>
    </row>
    <row r="522" spans="1:10" ht="23.25">
      <c r="A522" s="137"/>
      <c r="B522" s="142"/>
      <c r="C522" s="158"/>
      <c r="D522" s="158"/>
      <c r="E522" s="244"/>
      <c r="F522" s="186" t="e">
        <f t="shared" si="23"/>
        <v>#DIV/0!</v>
      </c>
      <c r="G522" s="150"/>
      <c r="H522" s="165"/>
      <c r="I522" s="150"/>
      <c r="J522" s="150"/>
    </row>
    <row r="523" spans="1:10" ht="23.25">
      <c r="A523" s="137"/>
      <c r="B523" s="142"/>
      <c r="C523" s="158"/>
      <c r="D523" s="158"/>
      <c r="E523" s="244"/>
      <c r="F523" s="186" t="e">
        <f t="shared" si="23"/>
        <v>#DIV/0!</v>
      </c>
      <c r="G523" s="150"/>
      <c r="H523" s="165"/>
      <c r="I523" s="150"/>
      <c r="J523" s="150"/>
    </row>
    <row r="524" spans="1:10" ht="23.25">
      <c r="A524" s="137"/>
      <c r="B524" s="142"/>
      <c r="C524" s="158"/>
      <c r="D524" s="158"/>
      <c r="E524" s="244"/>
      <c r="F524" s="186" t="e">
        <f t="shared" si="23"/>
        <v>#DIV/0!</v>
      </c>
      <c r="G524" s="150"/>
      <c r="H524" s="165"/>
      <c r="I524" s="150"/>
      <c r="J524" s="150"/>
    </row>
    <row r="525" spans="1:10" ht="23.25">
      <c r="A525" s="137"/>
      <c r="B525" s="142"/>
      <c r="C525" s="158"/>
      <c r="D525" s="158"/>
      <c r="E525" s="244"/>
      <c r="F525" s="186" t="e">
        <f t="shared" si="23"/>
        <v>#DIV/0!</v>
      </c>
      <c r="G525" s="150"/>
      <c r="H525" s="165"/>
      <c r="I525" s="150"/>
      <c r="J525" s="150"/>
    </row>
    <row r="526" spans="1:10" ht="23.25">
      <c r="A526" s="137"/>
      <c r="B526" s="142"/>
      <c r="C526" s="158"/>
      <c r="D526" s="158"/>
      <c r="E526" s="244"/>
      <c r="F526" s="186" t="e">
        <f t="shared" si="23"/>
        <v>#DIV/0!</v>
      </c>
      <c r="G526" s="150"/>
      <c r="H526" s="165"/>
      <c r="I526" s="150"/>
      <c r="J526" s="150"/>
    </row>
    <row r="527" spans="1:10" ht="23.25">
      <c r="A527" s="137"/>
      <c r="B527" s="142"/>
      <c r="C527" s="158"/>
      <c r="D527" s="158"/>
      <c r="E527" s="244"/>
      <c r="F527" s="186" t="e">
        <f t="shared" si="23"/>
        <v>#DIV/0!</v>
      </c>
      <c r="G527" s="150"/>
      <c r="H527" s="165"/>
      <c r="I527" s="150"/>
      <c r="J527" s="150"/>
    </row>
    <row r="528" spans="1:10" ht="23.25">
      <c r="A528" s="137"/>
      <c r="B528" s="142"/>
      <c r="C528" s="158"/>
      <c r="D528" s="158"/>
      <c r="E528" s="244"/>
      <c r="F528" s="186" t="e">
        <f t="shared" si="23"/>
        <v>#DIV/0!</v>
      </c>
      <c r="G528" s="150"/>
      <c r="H528" s="165"/>
      <c r="I528" s="150"/>
      <c r="J528" s="150"/>
    </row>
    <row r="529" spans="1:10" ht="23.25">
      <c r="A529" s="137"/>
      <c r="B529" s="142"/>
      <c r="C529" s="158"/>
      <c r="D529" s="158"/>
      <c r="E529" s="244"/>
      <c r="F529" s="186" t="e">
        <f t="shared" si="23"/>
        <v>#DIV/0!</v>
      </c>
      <c r="G529" s="150"/>
      <c r="H529" s="165"/>
      <c r="I529" s="150"/>
      <c r="J529" s="150"/>
    </row>
    <row r="530" spans="1:10" ht="23.25">
      <c r="A530" s="137"/>
      <c r="B530" s="142"/>
      <c r="C530" s="158"/>
      <c r="D530" s="158"/>
      <c r="E530" s="244"/>
      <c r="F530" s="186" t="e">
        <f t="shared" si="23"/>
        <v>#DIV/0!</v>
      </c>
      <c r="G530" s="150"/>
      <c r="H530" s="165"/>
      <c r="I530" s="150"/>
      <c r="J530" s="150"/>
    </row>
    <row r="531" spans="1:10" ht="23.25">
      <c r="A531" s="137"/>
      <c r="B531" s="142"/>
      <c r="C531" s="158"/>
      <c r="D531" s="158"/>
      <c r="E531" s="244"/>
      <c r="F531" s="186" t="e">
        <f t="shared" si="23"/>
        <v>#DIV/0!</v>
      </c>
      <c r="G531" s="150"/>
      <c r="H531" s="165"/>
      <c r="I531" s="150"/>
      <c r="J531" s="150"/>
    </row>
    <row r="532" spans="1:10" ht="23.25">
      <c r="A532" s="137"/>
      <c r="B532" s="142"/>
      <c r="C532" s="158"/>
      <c r="D532" s="158"/>
      <c r="E532" s="244"/>
      <c r="F532" s="186" t="e">
        <f t="shared" si="23"/>
        <v>#DIV/0!</v>
      </c>
      <c r="G532" s="150"/>
      <c r="H532" s="165"/>
      <c r="I532" s="150"/>
      <c r="J532" s="150"/>
    </row>
    <row r="533" spans="1:10" ht="23.25">
      <c r="A533" s="137"/>
      <c r="B533" s="142"/>
      <c r="C533" s="158"/>
      <c r="D533" s="158"/>
      <c r="E533" s="244"/>
      <c r="F533" s="186" t="e">
        <f t="shared" si="23"/>
        <v>#DIV/0!</v>
      </c>
      <c r="G533" s="150"/>
      <c r="H533" s="165"/>
      <c r="I533" s="150"/>
      <c r="J533" s="150"/>
    </row>
    <row r="534" spans="1:10" ht="23.25">
      <c r="A534" s="137"/>
      <c r="B534" s="142"/>
      <c r="C534" s="158"/>
      <c r="D534" s="158"/>
      <c r="E534" s="244"/>
      <c r="F534" s="186" t="e">
        <f t="shared" si="23"/>
        <v>#DIV/0!</v>
      </c>
      <c r="G534" s="150"/>
      <c r="H534" s="165"/>
      <c r="I534" s="150"/>
      <c r="J534" s="150"/>
    </row>
    <row r="535" spans="1:10" ht="23.25">
      <c r="A535" s="137"/>
      <c r="B535" s="142"/>
      <c r="C535" s="158"/>
      <c r="D535" s="158"/>
      <c r="E535" s="244"/>
      <c r="F535" s="186" t="e">
        <f t="shared" si="23"/>
        <v>#DIV/0!</v>
      </c>
      <c r="G535" s="150"/>
      <c r="H535" s="165"/>
      <c r="I535" s="150"/>
      <c r="J535" s="150"/>
    </row>
    <row r="536" spans="1:10" ht="23.25">
      <c r="A536" s="137"/>
      <c r="B536" s="142"/>
      <c r="C536" s="158"/>
      <c r="D536" s="158"/>
      <c r="E536" s="244"/>
      <c r="F536" s="186" t="e">
        <f t="shared" si="23"/>
        <v>#DIV/0!</v>
      </c>
      <c r="G536" s="150"/>
      <c r="H536" s="165"/>
      <c r="I536" s="150"/>
      <c r="J536" s="150"/>
    </row>
    <row r="537" spans="1:10" ht="23.25">
      <c r="A537" s="137"/>
      <c r="B537" s="142"/>
      <c r="C537" s="158"/>
      <c r="D537" s="158"/>
      <c r="E537" s="244"/>
      <c r="F537" s="186" t="e">
        <f t="shared" si="23"/>
        <v>#DIV/0!</v>
      </c>
      <c r="G537" s="150"/>
      <c r="H537" s="165"/>
      <c r="I537" s="150"/>
      <c r="J537" s="150"/>
    </row>
    <row r="538" spans="1:10" ht="23.25">
      <c r="A538" s="137"/>
      <c r="B538" s="142"/>
      <c r="C538" s="158"/>
      <c r="D538" s="158"/>
      <c r="E538" s="244"/>
      <c r="F538" s="186" t="e">
        <f t="shared" si="23"/>
        <v>#DIV/0!</v>
      </c>
      <c r="G538" s="150"/>
      <c r="H538" s="165"/>
      <c r="I538" s="150"/>
      <c r="J538" s="150"/>
    </row>
    <row r="539" spans="1:10" ht="23.25">
      <c r="A539" s="137"/>
      <c r="B539" s="142"/>
      <c r="C539" s="158"/>
      <c r="D539" s="158"/>
      <c r="E539" s="244"/>
      <c r="F539" s="186" t="e">
        <f t="shared" si="23"/>
        <v>#DIV/0!</v>
      </c>
      <c r="G539" s="150"/>
      <c r="H539" s="165"/>
      <c r="I539" s="150"/>
      <c r="J539" s="150"/>
    </row>
    <row r="540" spans="1:10" ht="23.25">
      <c r="A540" s="137"/>
      <c r="B540" s="142"/>
      <c r="C540" s="158"/>
      <c r="D540" s="158"/>
      <c r="E540" s="244"/>
      <c r="F540" s="186" t="e">
        <f t="shared" si="23"/>
        <v>#DIV/0!</v>
      </c>
      <c r="G540" s="150"/>
      <c r="H540" s="165"/>
      <c r="I540" s="150"/>
      <c r="J540" s="150"/>
    </row>
    <row r="541" spans="1:10" ht="23.25">
      <c r="A541" s="137"/>
      <c r="B541" s="142"/>
      <c r="C541" s="158"/>
      <c r="D541" s="158"/>
      <c r="E541" s="244"/>
      <c r="F541" s="186" t="e">
        <f t="shared" si="23"/>
        <v>#DIV/0!</v>
      </c>
      <c r="G541" s="150"/>
      <c r="H541" s="165"/>
      <c r="I541" s="150"/>
      <c r="J541" s="150"/>
    </row>
    <row r="542" spans="1:10" ht="23.25">
      <c r="A542" s="137"/>
      <c r="B542" s="142"/>
      <c r="C542" s="158"/>
      <c r="D542" s="158"/>
      <c r="E542" s="244"/>
      <c r="F542" s="186" t="e">
        <f t="shared" si="23"/>
        <v>#DIV/0!</v>
      </c>
      <c r="G542" s="150"/>
      <c r="H542" s="165"/>
      <c r="I542" s="150"/>
      <c r="J542" s="150"/>
    </row>
    <row r="543" spans="1:10" ht="23.25">
      <c r="A543" s="137"/>
      <c r="B543" s="142"/>
      <c r="C543" s="158"/>
      <c r="D543" s="158"/>
      <c r="E543" s="244"/>
      <c r="F543" s="186" t="e">
        <f t="shared" si="23"/>
        <v>#DIV/0!</v>
      </c>
      <c r="G543" s="150"/>
      <c r="H543" s="165"/>
      <c r="I543" s="150"/>
      <c r="J543" s="150"/>
    </row>
    <row r="544" spans="1:10" ht="23.25">
      <c r="A544" s="137"/>
      <c r="B544" s="142"/>
      <c r="C544" s="158"/>
      <c r="D544" s="158"/>
      <c r="E544" s="244"/>
      <c r="F544" s="186" t="e">
        <f t="shared" si="23"/>
        <v>#DIV/0!</v>
      </c>
      <c r="G544" s="150"/>
      <c r="H544" s="165"/>
      <c r="I544" s="150"/>
      <c r="J544" s="150"/>
    </row>
    <row r="545" spans="1:10" ht="23.25">
      <c r="A545" s="137"/>
      <c r="B545" s="142"/>
      <c r="C545" s="158"/>
      <c r="D545" s="158"/>
      <c r="E545" s="244"/>
      <c r="F545" s="245"/>
      <c r="G545" s="150"/>
      <c r="H545" s="165"/>
      <c r="I545" s="150"/>
      <c r="J545" s="15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6"/>
  <sheetViews>
    <sheetView zoomScale="90" zoomScaleNormal="90" zoomScalePageLayoutView="0" workbookViewId="0" topLeftCell="A384">
      <selection activeCell="N396" sqref="N396:O396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93" customWidth="1"/>
    <col min="4" max="4" width="12.00390625" style="70" customWidth="1"/>
    <col min="5" max="7" width="12.57421875" style="70" customWidth="1"/>
    <col min="8" max="8" width="13.8515625" style="70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ht="24"/>
    <row r="2" spans="3:14" ht="29.25">
      <c r="C2" s="106" t="s">
        <v>0</v>
      </c>
      <c r="D2" s="69"/>
      <c r="E2" s="69"/>
      <c r="F2" s="69"/>
      <c r="G2" s="69"/>
      <c r="H2" s="69"/>
      <c r="J2" s="102"/>
      <c r="K2" s="102"/>
      <c r="L2" s="102"/>
      <c r="M2" s="3"/>
      <c r="N2" s="3"/>
    </row>
    <row r="3" spans="3:8" ht="24">
      <c r="C3" s="93" t="s">
        <v>185</v>
      </c>
      <c r="H3" s="70" t="s">
        <v>1</v>
      </c>
    </row>
    <row r="4" spans="3:8" ht="24">
      <c r="C4" s="93" t="s">
        <v>192</v>
      </c>
      <c r="H4" s="70" t="s">
        <v>2</v>
      </c>
    </row>
    <row r="5" spans="3:8" ht="27.75" thickBot="1">
      <c r="C5" s="93" t="s">
        <v>186</v>
      </c>
      <c r="H5" s="70" t="s">
        <v>3</v>
      </c>
    </row>
    <row r="6" spans="3:14" ht="144">
      <c r="C6" s="107" t="s">
        <v>4</v>
      </c>
      <c r="D6" s="71" t="s">
        <v>5</v>
      </c>
      <c r="E6" s="117" t="s">
        <v>6</v>
      </c>
      <c r="F6" s="75"/>
      <c r="G6" s="110" t="s">
        <v>7</v>
      </c>
      <c r="H6" s="110" t="s">
        <v>8</v>
      </c>
      <c r="I6" s="4" t="s">
        <v>9</v>
      </c>
      <c r="J6" s="103"/>
      <c r="K6" s="103"/>
      <c r="L6" s="103"/>
      <c r="M6" s="5"/>
      <c r="N6" s="5"/>
    </row>
    <row r="7" spans="3:14" ht="120">
      <c r="C7" s="108"/>
      <c r="D7" s="72" t="s">
        <v>10</v>
      </c>
      <c r="E7" s="72" t="s">
        <v>11</v>
      </c>
      <c r="F7" s="72" t="s">
        <v>12</v>
      </c>
      <c r="G7" s="111" t="s">
        <v>13</v>
      </c>
      <c r="H7" s="72" t="s">
        <v>14</v>
      </c>
      <c r="I7" s="101"/>
      <c r="J7" s="89"/>
      <c r="K7" s="89"/>
      <c r="L7" s="89"/>
      <c r="M7" s="6"/>
      <c r="N7" s="6"/>
    </row>
    <row r="8" spans="3:36" ht="24">
      <c r="C8" s="109" t="s">
        <v>15</v>
      </c>
      <c r="D8" s="73" t="s">
        <v>16</v>
      </c>
      <c r="E8" s="73" t="s">
        <v>17</v>
      </c>
      <c r="F8" s="73" t="s">
        <v>18</v>
      </c>
      <c r="G8" s="73" t="s">
        <v>19</v>
      </c>
      <c r="H8" s="73" t="s">
        <v>20</v>
      </c>
      <c r="I8" s="55" t="s">
        <v>21</v>
      </c>
      <c r="J8" s="104"/>
      <c r="K8" s="104"/>
      <c r="L8" s="104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6"/>
      <c r="B9" s="57">
        <v>1</v>
      </c>
      <c r="C9" s="180">
        <v>39202</v>
      </c>
      <c r="D9" s="58">
        <v>211.8</v>
      </c>
      <c r="E9" s="58">
        <v>20.066</v>
      </c>
      <c r="F9" s="60">
        <f aca="true" t="shared" si="0" ref="F9:F238">E9*0.0864</f>
        <v>1.7337024</v>
      </c>
      <c r="G9" s="61">
        <f>+AVERAGE(J9:L9)</f>
        <v>139.914</v>
      </c>
      <c r="H9" s="62">
        <f>G9*F9</f>
        <v>242.56923759359998</v>
      </c>
      <c r="I9" s="95" t="s">
        <v>48</v>
      </c>
      <c r="J9" s="10">
        <v>130.177</v>
      </c>
      <c r="K9" s="10">
        <v>140.406</v>
      </c>
      <c r="L9" s="10">
        <v>149.159</v>
      </c>
      <c r="M9" s="59"/>
      <c r="N9" s="59"/>
      <c r="O9" s="5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6"/>
      <c r="B10" s="57">
        <f>+B9+1</f>
        <v>2</v>
      </c>
      <c r="C10" s="180">
        <v>39211</v>
      </c>
      <c r="D10" s="58">
        <v>211.896</v>
      </c>
      <c r="E10" s="58">
        <v>23.39</v>
      </c>
      <c r="F10" s="60">
        <f t="shared" si="0"/>
        <v>2.020896</v>
      </c>
      <c r="G10" s="61">
        <f aca="true" t="shared" si="1" ref="G10:G25">+AVERAGE(J10:L10)</f>
        <v>203.362</v>
      </c>
      <c r="H10" s="62">
        <f aca="true" t="shared" si="2" ref="H10:H25">G10*F10</f>
        <v>410.973452352</v>
      </c>
      <c r="I10" s="96" t="s">
        <v>45</v>
      </c>
      <c r="J10" s="10">
        <v>206.899</v>
      </c>
      <c r="K10" s="10">
        <v>189.878</v>
      </c>
      <c r="L10" s="10">
        <v>213.309</v>
      </c>
      <c r="M10" s="59"/>
      <c r="N10" s="59"/>
      <c r="O10" s="56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6"/>
      <c r="B11" s="57">
        <f aca="true" t="shared" si="3" ref="B11:B38">+B10+1</f>
        <v>3</v>
      </c>
      <c r="C11" s="180">
        <v>39223</v>
      </c>
      <c r="D11" s="58">
        <v>212.096</v>
      </c>
      <c r="E11" s="58">
        <v>38.216</v>
      </c>
      <c r="F11" s="60">
        <f t="shared" si="0"/>
        <v>3.3018624</v>
      </c>
      <c r="G11" s="61">
        <f t="shared" si="1"/>
        <v>154.64566666666667</v>
      </c>
      <c r="H11" s="62">
        <f t="shared" si="2"/>
        <v>510.6187120896</v>
      </c>
      <c r="I11" s="96" t="s">
        <v>46</v>
      </c>
      <c r="J11" s="10">
        <v>151.227</v>
      </c>
      <c r="K11" s="10">
        <v>155.94</v>
      </c>
      <c r="L11" s="10">
        <v>156.77</v>
      </c>
      <c r="M11" s="59"/>
      <c r="N11" s="59"/>
      <c r="O11" s="5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6"/>
      <c r="B12" s="57">
        <f t="shared" si="3"/>
        <v>4</v>
      </c>
      <c r="C12" s="180">
        <v>39230</v>
      </c>
      <c r="D12" s="58">
        <v>211.806</v>
      </c>
      <c r="E12" s="58">
        <v>16.288</v>
      </c>
      <c r="F12" s="60">
        <f t="shared" si="0"/>
        <v>1.4072832000000002</v>
      </c>
      <c r="G12" s="61">
        <f t="shared" si="1"/>
        <v>24.459999999999997</v>
      </c>
      <c r="H12" s="62">
        <f t="shared" si="2"/>
        <v>34.422147072</v>
      </c>
      <c r="I12" s="96" t="s">
        <v>47</v>
      </c>
      <c r="J12" s="10">
        <v>28.554</v>
      </c>
      <c r="K12" s="10">
        <v>21.449</v>
      </c>
      <c r="L12" s="10">
        <v>23.377</v>
      </c>
      <c r="M12" s="59"/>
      <c r="N12" s="59"/>
      <c r="O12" s="5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6"/>
      <c r="B13" s="57">
        <f t="shared" si="3"/>
        <v>5</v>
      </c>
      <c r="C13" s="180">
        <v>39244</v>
      </c>
      <c r="D13" s="58">
        <v>211.77</v>
      </c>
      <c r="E13" s="58">
        <v>15.095</v>
      </c>
      <c r="F13" s="60">
        <f t="shared" si="0"/>
        <v>1.304208</v>
      </c>
      <c r="G13" s="61">
        <f t="shared" si="1"/>
        <v>75.28566666666667</v>
      </c>
      <c r="H13" s="62">
        <f t="shared" si="2"/>
        <v>98.18816875200001</v>
      </c>
      <c r="I13" s="57" t="s">
        <v>49</v>
      </c>
      <c r="J13" s="10">
        <v>70.683</v>
      </c>
      <c r="K13" s="10">
        <v>72.723</v>
      </c>
      <c r="L13" s="10">
        <v>82.451</v>
      </c>
      <c r="M13" s="59"/>
      <c r="N13" s="59"/>
      <c r="O13" s="5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6"/>
      <c r="B14" s="57">
        <f t="shared" si="3"/>
        <v>6</v>
      </c>
      <c r="C14" s="180">
        <v>39251</v>
      </c>
      <c r="D14" s="58">
        <v>212.25</v>
      </c>
      <c r="E14" s="58">
        <v>54.213</v>
      </c>
      <c r="F14" s="60">
        <f t="shared" si="0"/>
        <v>4.6840032</v>
      </c>
      <c r="G14" s="61">
        <f t="shared" si="1"/>
        <v>384.0716666666667</v>
      </c>
      <c r="H14" s="62">
        <f t="shared" si="2"/>
        <v>1798.9929156960004</v>
      </c>
      <c r="I14" s="57" t="s">
        <v>50</v>
      </c>
      <c r="J14" s="10">
        <v>395.98</v>
      </c>
      <c r="K14" s="10">
        <v>347.574</v>
      </c>
      <c r="L14" s="10">
        <v>408.661</v>
      </c>
      <c r="M14" s="59"/>
      <c r="N14" s="59"/>
      <c r="O14" s="56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57">
        <f t="shared" si="3"/>
        <v>7</v>
      </c>
      <c r="C15" s="181">
        <v>39263</v>
      </c>
      <c r="D15" s="63">
        <v>212.25</v>
      </c>
      <c r="E15" s="63">
        <v>62.872</v>
      </c>
      <c r="F15" s="60">
        <f t="shared" si="0"/>
        <v>5.4321408</v>
      </c>
      <c r="G15" s="61">
        <f t="shared" si="1"/>
        <v>296.325</v>
      </c>
      <c r="H15" s="62">
        <f t="shared" si="2"/>
        <v>1609.67912256</v>
      </c>
      <c r="I15" s="97" t="s">
        <v>51</v>
      </c>
      <c r="J15" s="10">
        <v>298.351</v>
      </c>
      <c r="K15" s="10">
        <v>295.466</v>
      </c>
      <c r="L15" s="10">
        <v>295.158</v>
      </c>
      <c r="M15" s="12"/>
      <c r="N15" s="12"/>
      <c r="O15" s="6"/>
    </row>
    <row r="16" spans="1:15" ht="24">
      <c r="A16" s="6"/>
      <c r="B16" s="57">
        <f t="shared" si="3"/>
        <v>8</v>
      </c>
      <c r="C16" s="181">
        <v>39264</v>
      </c>
      <c r="D16" s="63">
        <v>211.98</v>
      </c>
      <c r="E16" s="63">
        <v>38.235</v>
      </c>
      <c r="F16" s="60">
        <f t="shared" si="0"/>
        <v>3.303504</v>
      </c>
      <c r="G16" s="61">
        <f t="shared" si="1"/>
        <v>199.37800000000001</v>
      </c>
      <c r="H16" s="62">
        <f t="shared" si="2"/>
        <v>658.6460205120001</v>
      </c>
      <c r="I16" s="97" t="s">
        <v>52</v>
      </c>
      <c r="J16" s="10">
        <v>196.875</v>
      </c>
      <c r="K16" s="10">
        <v>188.094</v>
      </c>
      <c r="L16" s="10">
        <v>213.165</v>
      </c>
      <c r="M16" s="12"/>
      <c r="N16" s="12"/>
      <c r="O16" s="6"/>
    </row>
    <row r="17" spans="1:15" ht="24">
      <c r="A17" s="6"/>
      <c r="B17" s="57">
        <f t="shared" si="3"/>
        <v>9</v>
      </c>
      <c r="C17" s="181">
        <v>39282</v>
      </c>
      <c r="D17" s="63">
        <v>211.9</v>
      </c>
      <c r="E17" s="63">
        <v>34.151</v>
      </c>
      <c r="F17" s="60">
        <f t="shared" si="0"/>
        <v>2.9506464000000006</v>
      </c>
      <c r="G17" s="61">
        <f t="shared" si="1"/>
        <v>84.36000000000001</v>
      </c>
      <c r="H17" s="62">
        <f t="shared" si="2"/>
        <v>248.91653030400008</v>
      </c>
      <c r="I17" s="97" t="s">
        <v>53</v>
      </c>
      <c r="J17" s="10">
        <v>72.5</v>
      </c>
      <c r="K17" s="10">
        <v>80.79</v>
      </c>
      <c r="L17" s="10">
        <v>99.79</v>
      </c>
      <c r="M17" s="12"/>
      <c r="N17" s="12"/>
      <c r="O17" s="6"/>
    </row>
    <row r="18" spans="1:15" ht="24">
      <c r="A18" s="6"/>
      <c r="B18" s="57">
        <f t="shared" si="3"/>
        <v>10</v>
      </c>
      <c r="C18" s="181">
        <v>39294</v>
      </c>
      <c r="D18" s="63">
        <v>212.93</v>
      </c>
      <c r="E18" s="63">
        <v>123.586</v>
      </c>
      <c r="F18" s="60">
        <f t="shared" si="0"/>
        <v>10.677830400000001</v>
      </c>
      <c r="G18" s="61">
        <f t="shared" si="1"/>
        <v>293.14799999999997</v>
      </c>
      <c r="H18" s="62">
        <f t="shared" si="2"/>
        <v>3130.1846260992</v>
      </c>
      <c r="I18" s="97" t="s">
        <v>54</v>
      </c>
      <c r="J18" s="10">
        <v>336.848</v>
      </c>
      <c r="K18" s="10">
        <v>253.07</v>
      </c>
      <c r="L18" s="10">
        <v>289.526</v>
      </c>
      <c r="M18" s="12"/>
      <c r="N18" s="12"/>
      <c r="O18" s="6"/>
    </row>
    <row r="19" spans="1:15" ht="24">
      <c r="A19" s="6"/>
      <c r="B19" s="57">
        <f t="shared" si="3"/>
        <v>11</v>
      </c>
      <c r="C19" s="181">
        <v>39304</v>
      </c>
      <c r="D19" s="63">
        <v>213.46</v>
      </c>
      <c r="E19" s="63">
        <v>154.522</v>
      </c>
      <c r="F19" s="60">
        <f t="shared" si="0"/>
        <v>13.3507008</v>
      </c>
      <c r="G19" s="61">
        <f t="shared" si="1"/>
        <v>402.0796666666667</v>
      </c>
      <c r="H19" s="62">
        <f t="shared" si="2"/>
        <v>5368.045327430401</v>
      </c>
      <c r="I19" s="97" t="s">
        <v>55</v>
      </c>
      <c r="J19" s="10">
        <v>390.366</v>
      </c>
      <c r="K19" s="10">
        <v>403.841</v>
      </c>
      <c r="L19" s="10">
        <v>412.032</v>
      </c>
      <c r="M19" s="12"/>
      <c r="N19" s="12"/>
      <c r="O19" s="6"/>
    </row>
    <row r="20" spans="1:15" ht="24">
      <c r="A20" s="6"/>
      <c r="B20" s="57">
        <f t="shared" si="3"/>
        <v>12</v>
      </c>
      <c r="C20" s="181">
        <v>39315</v>
      </c>
      <c r="D20" s="63">
        <v>212.92</v>
      </c>
      <c r="E20" s="63">
        <v>11.169</v>
      </c>
      <c r="F20" s="60">
        <f t="shared" si="0"/>
        <v>0.9650016000000001</v>
      </c>
      <c r="G20" s="61">
        <f t="shared" si="1"/>
        <v>154.4913333333333</v>
      </c>
      <c r="H20" s="62">
        <f t="shared" si="2"/>
        <v>149.0843838528</v>
      </c>
      <c r="I20" s="97" t="s">
        <v>56</v>
      </c>
      <c r="J20" s="10">
        <v>144.368</v>
      </c>
      <c r="K20" s="10">
        <v>143.47</v>
      </c>
      <c r="L20" s="10">
        <v>175.636</v>
      </c>
      <c r="M20" s="12"/>
      <c r="N20" s="12"/>
      <c r="O20" s="6"/>
    </row>
    <row r="21" spans="1:15" ht="24">
      <c r="A21" s="6"/>
      <c r="B21" s="57">
        <f t="shared" si="3"/>
        <v>13</v>
      </c>
      <c r="C21" s="181">
        <v>39325</v>
      </c>
      <c r="D21" s="63">
        <v>213.32</v>
      </c>
      <c r="E21" s="63">
        <v>141.648</v>
      </c>
      <c r="F21" s="60">
        <f t="shared" si="0"/>
        <v>12.2383872</v>
      </c>
      <c r="G21" s="61">
        <f t="shared" si="1"/>
        <v>256.91333333333336</v>
      </c>
      <c r="H21" s="62">
        <f t="shared" si="2"/>
        <v>3144.2048501760005</v>
      </c>
      <c r="I21" s="97" t="s">
        <v>57</v>
      </c>
      <c r="J21" s="10">
        <v>244.927</v>
      </c>
      <c r="K21" s="10">
        <v>273.057</v>
      </c>
      <c r="L21" s="10">
        <v>252.756</v>
      </c>
      <c r="M21" s="12"/>
      <c r="N21" s="12"/>
      <c r="O21" s="6"/>
    </row>
    <row r="22" spans="1:15" ht="24">
      <c r="A22" s="6"/>
      <c r="B22" s="57">
        <f t="shared" si="3"/>
        <v>14</v>
      </c>
      <c r="C22" s="181">
        <v>39336</v>
      </c>
      <c r="D22" s="63">
        <f>210.9+6.21</f>
        <v>217.11</v>
      </c>
      <c r="E22" s="63">
        <v>603.63</v>
      </c>
      <c r="F22" s="60">
        <f t="shared" si="0"/>
        <v>52.153632</v>
      </c>
      <c r="G22" s="61">
        <f t="shared" si="1"/>
        <v>2380.8469999999998</v>
      </c>
      <c r="H22" s="62">
        <f t="shared" si="2"/>
        <v>124169.818286304</v>
      </c>
      <c r="I22" s="97" t="s">
        <v>58</v>
      </c>
      <c r="J22" s="10">
        <v>2439.825</v>
      </c>
      <c r="K22" s="10">
        <v>2240.779</v>
      </c>
      <c r="L22" s="10">
        <v>2461.937</v>
      </c>
      <c r="M22" s="12"/>
      <c r="N22" s="12"/>
      <c r="O22" s="6"/>
    </row>
    <row r="23" spans="1:15" ht="24">
      <c r="A23" s="6"/>
      <c r="B23" s="57">
        <f t="shared" si="3"/>
        <v>15</v>
      </c>
      <c r="C23" s="181">
        <v>39345</v>
      </c>
      <c r="D23" s="63">
        <f>210.9+2.45</f>
        <v>213.35</v>
      </c>
      <c r="E23" s="63">
        <v>139.649</v>
      </c>
      <c r="F23" s="60">
        <f t="shared" si="0"/>
        <v>12.0656736</v>
      </c>
      <c r="G23" s="61">
        <f t="shared" si="1"/>
        <v>1602.111</v>
      </c>
      <c r="H23" s="62">
        <f t="shared" si="2"/>
        <v>19330.548396969603</v>
      </c>
      <c r="I23" s="97" t="s">
        <v>59</v>
      </c>
      <c r="J23" s="10">
        <v>1516.467</v>
      </c>
      <c r="K23" s="10">
        <v>1518.319</v>
      </c>
      <c r="L23" s="10">
        <v>1771.547</v>
      </c>
      <c r="M23" s="12"/>
      <c r="N23" s="12"/>
      <c r="O23" s="6"/>
    </row>
    <row r="24" spans="1:15" ht="24">
      <c r="A24" s="6"/>
      <c r="B24" s="57">
        <f t="shared" si="3"/>
        <v>16</v>
      </c>
      <c r="C24" s="181">
        <v>39353</v>
      </c>
      <c r="D24" s="63">
        <f>210.9+4.36</f>
        <v>215.26000000000002</v>
      </c>
      <c r="E24" s="63">
        <v>291.731</v>
      </c>
      <c r="F24" s="60">
        <f t="shared" si="0"/>
        <v>25.2055584</v>
      </c>
      <c r="G24" s="61">
        <f t="shared" si="1"/>
        <v>823.0749999999999</v>
      </c>
      <c r="H24" s="62">
        <f t="shared" si="2"/>
        <v>20746.06498008</v>
      </c>
      <c r="I24" s="97" t="s">
        <v>60</v>
      </c>
      <c r="J24" s="10">
        <v>785.417</v>
      </c>
      <c r="K24" s="10">
        <v>847.313</v>
      </c>
      <c r="L24" s="10">
        <v>836.495</v>
      </c>
      <c r="M24" s="12"/>
      <c r="N24" s="12"/>
      <c r="O24" s="6"/>
    </row>
    <row r="25" spans="1:15" ht="24">
      <c r="A25" s="6"/>
      <c r="B25" s="57">
        <f t="shared" si="3"/>
        <v>17</v>
      </c>
      <c r="C25" s="181">
        <v>39364</v>
      </c>
      <c r="D25" s="63">
        <v>214.33</v>
      </c>
      <c r="E25" s="63">
        <v>242.724</v>
      </c>
      <c r="F25" s="60">
        <f>E25*0.0864</f>
        <v>20.9713536</v>
      </c>
      <c r="G25" s="61">
        <f t="shared" si="1"/>
        <v>233.05499999999998</v>
      </c>
      <c r="H25" s="62">
        <f t="shared" si="2"/>
        <v>4887.478813248</v>
      </c>
      <c r="I25" s="97" t="s">
        <v>61</v>
      </c>
      <c r="J25" s="10">
        <v>241.18</v>
      </c>
      <c r="K25" s="10">
        <v>239.694</v>
      </c>
      <c r="L25" s="10">
        <v>218.291</v>
      </c>
      <c r="M25" s="12"/>
      <c r="N25" s="12"/>
      <c r="O25" s="6"/>
    </row>
    <row r="26" spans="1:15" ht="24">
      <c r="A26" s="6"/>
      <c r="B26" s="57">
        <f t="shared" si="3"/>
        <v>18</v>
      </c>
      <c r="C26" s="181">
        <v>39374</v>
      </c>
      <c r="D26" s="63">
        <v>213.3</v>
      </c>
      <c r="E26" s="63">
        <v>148.083</v>
      </c>
      <c r="F26" s="60">
        <f t="shared" si="0"/>
        <v>12.7943712</v>
      </c>
      <c r="G26" s="61">
        <f aca="true" t="shared" si="4" ref="G26:G33">+AVERAGE(J26:L26)</f>
        <v>128.928</v>
      </c>
      <c r="H26" s="62">
        <f aca="true" t="shared" si="5" ref="H26:H33">G26*F26</f>
        <v>1649.5526900736</v>
      </c>
      <c r="I26" s="97" t="s">
        <v>62</v>
      </c>
      <c r="J26" s="10">
        <v>142.894</v>
      </c>
      <c r="K26" s="10">
        <v>117.986</v>
      </c>
      <c r="L26" s="10">
        <v>125.904</v>
      </c>
      <c r="M26" s="12"/>
      <c r="N26" s="12"/>
      <c r="O26" s="6"/>
    </row>
    <row r="27" spans="1:15" ht="24">
      <c r="A27" s="6"/>
      <c r="B27" s="57">
        <f t="shared" si="3"/>
        <v>19</v>
      </c>
      <c r="C27" s="181">
        <v>39386</v>
      </c>
      <c r="D27" s="63">
        <v>212.34</v>
      </c>
      <c r="E27" s="63">
        <v>71.845</v>
      </c>
      <c r="F27" s="60">
        <f t="shared" si="0"/>
        <v>6.207408</v>
      </c>
      <c r="G27" s="61">
        <f t="shared" si="4"/>
        <v>25.468333333333334</v>
      </c>
      <c r="H27" s="62">
        <f t="shared" si="5"/>
        <v>158.09233608</v>
      </c>
      <c r="I27" s="97" t="s">
        <v>63</v>
      </c>
      <c r="J27" s="10">
        <v>42.735</v>
      </c>
      <c r="K27" s="10">
        <v>33.67</v>
      </c>
      <c r="L27" s="10">
        <v>0</v>
      </c>
      <c r="M27" s="12"/>
      <c r="N27" s="12"/>
      <c r="O27" s="6"/>
    </row>
    <row r="28" spans="1:15" ht="24">
      <c r="A28" s="6"/>
      <c r="B28" s="57">
        <f t="shared" si="3"/>
        <v>20</v>
      </c>
      <c r="C28" s="181">
        <v>39394</v>
      </c>
      <c r="D28" s="63">
        <v>212.19</v>
      </c>
      <c r="E28" s="63">
        <v>58.701</v>
      </c>
      <c r="F28" s="60">
        <f t="shared" si="0"/>
        <v>5.0717664000000005</v>
      </c>
      <c r="G28" s="61">
        <f t="shared" si="4"/>
        <v>57.797666666666665</v>
      </c>
      <c r="H28" s="62">
        <f t="shared" si="5"/>
        <v>293.1362637984</v>
      </c>
      <c r="I28" s="97" t="s">
        <v>64</v>
      </c>
      <c r="J28" s="10">
        <v>58.132</v>
      </c>
      <c r="K28" s="10">
        <v>65.247</v>
      </c>
      <c r="L28" s="10">
        <v>50.014</v>
      </c>
      <c r="M28" s="12"/>
      <c r="N28" s="12"/>
      <c r="O28" s="6"/>
    </row>
    <row r="29" spans="1:15" ht="24">
      <c r="A29" s="6"/>
      <c r="B29" s="57">
        <f t="shared" si="3"/>
        <v>21</v>
      </c>
      <c r="C29" s="181">
        <v>39406</v>
      </c>
      <c r="D29" s="63">
        <v>212</v>
      </c>
      <c r="E29" s="63">
        <v>44.345</v>
      </c>
      <c r="F29" s="60">
        <f t="shared" si="0"/>
        <v>3.831408</v>
      </c>
      <c r="G29" s="61">
        <f t="shared" si="4"/>
        <v>57.24733333333333</v>
      </c>
      <c r="H29" s="62">
        <f t="shared" si="5"/>
        <v>219.337890912</v>
      </c>
      <c r="I29" s="97" t="s">
        <v>65</v>
      </c>
      <c r="J29" s="10">
        <v>60.885</v>
      </c>
      <c r="K29" s="10">
        <v>61.225</v>
      </c>
      <c r="L29" s="10">
        <v>49.632</v>
      </c>
      <c r="M29" s="12"/>
      <c r="N29" s="12"/>
      <c r="O29" s="6"/>
    </row>
    <row r="30" spans="1:15" ht="24">
      <c r="A30" s="6"/>
      <c r="B30" s="57">
        <f t="shared" si="3"/>
        <v>22</v>
      </c>
      <c r="C30" s="181">
        <v>39414</v>
      </c>
      <c r="D30" s="63">
        <v>211.95</v>
      </c>
      <c r="E30" s="63">
        <v>34.953</v>
      </c>
      <c r="F30" s="60">
        <f t="shared" si="0"/>
        <v>3.0199392000000005</v>
      </c>
      <c r="G30" s="61">
        <f t="shared" si="4"/>
        <v>42.947</v>
      </c>
      <c r="H30" s="62">
        <f t="shared" si="5"/>
        <v>129.69732882240004</v>
      </c>
      <c r="I30" s="97" t="s">
        <v>66</v>
      </c>
      <c r="J30" s="10">
        <v>47.224</v>
      </c>
      <c r="K30" s="10">
        <v>41.519</v>
      </c>
      <c r="L30" s="10">
        <v>40.098</v>
      </c>
      <c r="M30" s="12"/>
      <c r="N30" s="12"/>
      <c r="O30" s="6"/>
    </row>
    <row r="31" spans="1:15" ht="24">
      <c r="A31" s="6"/>
      <c r="B31" s="57">
        <f t="shared" si="3"/>
        <v>23</v>
      </c>
      <c r="C31" s="181">
        <v>39420</v>
      </c>
      <c r="D31" s="63">
        <v>211.92</v>
      </c>
      <c r="E31" s="63">
        <v>29.628</v>
      </c>
      <c r="F31" s="60">
        <f t="shared" si="0"/>
        <v>2.5598592</v>
      </c>
      <c r="G31" s="61">
        <f t="shared" si="4"/>
        <v>35.30866666666667</v>
      </c>
      <c r="H31" s="62">
        <f t="shared" si="5"/>
        <v>90.3852152064</v>
      </c>
      <c r="I31" s="97" t="s">
        <v>67</v>
      </c>
      <c r="J31" s="10">
        <v>37.357</v>
      </c>
      <c r="K31" s="10">
        <v>45.805</v>
      </c>
      <c r="L31" s="10">
        <v>22.764</v>
      </c>
      <c r="M31" s="12"/>
      <c r="N31" s="12"/>
      <c r="O31" s="6"/>
    </row>
    <row r="32" spans="1:15" ht="24">
      <c r="A32" s="6"/>
      <c r="B32" s="57">
        <f t="shared" si="3"/>
        <v>24</v>
      </c>
      <c r="C32" s="181">
        <v>39436</v>
      </c>
      <c r="D32" s="63">
        <v>211.85</v>
      </c>
      <c r="E32" s="63">
        <v>22.426</v>
      </c>
      <c r="F32" s="60">
        <f t="shared" si="0"/>
        <v>1.9376064</v>
      </c>
      <c r="G32" s="61">
        <f t="shared" si="4"/>
        <v>36.542</v>
      </c>
      <c r="H32" s="62">
        <f t="shared" si="5"/>
        <v>70.8040130688</v>
      </c>
      <c r="I32" s="97" t="s">
        <v>68</v>
      </c>
      <c r="J32" s="10">
        <v>26.803</v>
      </c>
      <c r="K32" s="10">
        <v>53.183</v>
      </c>
      <c r="L32" s="10">
        <v>29.64</v>
      </c>
      <c r="M32" s="12"/>
      <c r="N32" s="12"/>
      <c r="O32" s="6"/>
    </row>
    <row r="33" spans="1:15" ht="24">
      <c r="A33" s="6"/>
      <c r="B33" s="57">
        <f t="shared" si="3"/>
        <v>25</v>
      </c>
      <c r="C33" s="181">
        <v>39443</v>
      </c>
      <c r="D33" s="63">
        <v>211.77</v>
      </c>
      <c r="E33" s="63">
        <v>19.016</v>
      </c>
      <c r="F33" s="60">
        <f t="shared" si="0"/>
        <v>1.6429824</v>
      </c>
      <c r="G33" s="61">
        <f t="shared" si="4"/>
        <v>30.196</v>
      </c>
      <c r="H33" s="62">
        <f t="shared" si="5"/>
        <v>49.6114965504</v>
      </c>
      <c r="I33" s="97" t="s">
        <v>69</v>
      </c>
      <c r="J33" s="10">
        <v>32.66</v>
      </c>
      <c r="K33" s="10">
        <v>31.603</v>
      </c>
      <c r="L33" s="10">
        <v>26.325</v>
      </c>
      <c r="M33" s="12"/>
      <c r="N33" s="12"/>
      <c r="O33" s="6"/>
    </row>
    <row r="34" spans="1:15" ht="24">
      <c r="A34" s="6"/>
      <c r="B34" s="57">
        <f t="shared" si="3"/>
        <v>26</v>
      </c>
      <c r="C34" s="181">
        <v>39457</v>
      </c>
      <c r="D34" s="63">
        <v>211.7</v>
      </c>
      <c r="E34" s="63">
        <v>16.327</v>
      </c>
      <c r="F34" s="60">
        <f t="shared" si="0"/>
        <v>1.4106528000000003</v>
      </c>
      <c r="G34" s="61">
        <f aca="true" t="shared" si="6" ref="G34:G42">+AVERAGE(J34:L34)</f>
        <v>10.074666666666667</v>
      </c>
      <c r="H34" s="62">
        <f aca="true" t="shared" si="7" ref="H34:H42">G34*F34</f>
        <v>14.211856742400004</v>
      </c>
      <c r="I34" s="97" t="s">
        <v>70</v>
      </c>
      <c r="J34" s="10">
        <v>16.095</v>
      </c>
      <c r="K34" s="10">
        <v>8.221</v>
      </c>
      <c r="L34" s="10">
        <v>5.908</v>
      </c>
      <c r="M34" s="12"/>
      <c r="N34" s="12"/>
      <c r="O34" s="6"/>
    </row>
    <row r="35" spans="1:15" ht="24">
      <c r="A35" s="6"/>
      <c r="B35" s="57">
        <f t="shared" si="3"/>
        <v>27</v>
      </c>
      <c r="C35" s="181">
        <v>39463</v>
      </c>
      <c r="D35" s="63">
        <v>211.67</v>
      </c>
      <c r="E35" s="63">
        <v>14.614</v>
      </c>
      <c r="F35" s="60">
        <f t="shared" si="0"/>
        <v>1.2626496</v>
      </c>
      <c r="G35" s="61">
        <f t="shared" si="6"/>
        <v>13.845666666666666</v>
      </c>
      <c r="H35" s="62">
        <f t="shared" si="7"/>
        <v>17.4822254784</v>
      </c>
      <c r="I35" s="97" t="s">
        <v>71</v>
      </c>
      <c r="J35" s="10">
        <v>17.617</v>
      </c>
      <c r="K35" s="10">
        <v>16.153</v>
      </c>
      <c r="L35" s="10">
        <v>7.767</v>
      </c>
      <c r="M35" s="12"/>
      <c r="N35" s="12"/>
      <c r="O35" s="6"/>
    </row>
    <row r="36" spans="1:15" ht="24">
      <c r="A36" s="6"/>
      <c r="B36" s="57">
        <f t="shared" si="3"/>
        <v>28</v>
      </c>
      <c r="C36" s="181">
        <v>39477</v>
      </c>
      <c r="D36" s="63">
        <v>211.71</v>
      </c>
      <c r="E36" s="63">
        <v>19.076</v>
      </c>
      <c r="F36" s="60">
        <f t="shared" si="0"/>
        <v>1.6481664</v>
      </c>
      <c r="G36" s="61">
        <f t="shared" si="6"/>
        <v>12.397666666666666</v>
      </c>
      <c r="H36" s="62">
        <f t="shared" si="7"/>
        <v>20.433417638399998</v>
      </c>
      <c r="I36" s="97" t="s">
        <v>72</v>
      </c>
      <c r="J36" s="10">
        <v>8.446</v>
      </c>
      <c r="K36" s="10">
        <v>11.733</v>
      </c>
      <c r="L36" s="10">
        <v>17.014</v>
      </c>
      <c r="M36" s="12"/>
      <c r="N36" s="12"/>
      <c r="O36" s="6"/>
    </row>
    <row r="37" spans="1:15" ht="24">
      <c r="A37" s="6"/>
      <c r="B37" s="57">
        <f t="shared" si="3"/>
        <v>29</v>
      </c>
      <c r="C37" s="181">
        <v>39485</v>
      </c>
      <c r="D37" s="63">
        <v>211.8</v>
      </c>
      <c r="E37" s="63">
        <v>20.056</v>
      </c>
      <c r="F37" s="60">
        <f t="shared" si="0"/>
        <v>1.7328384000000001</v>
      </c>
      <c r="G37" s="61">
        <f t="shared" si="6"/>
        <v>42.10266666666667</v>
      </c>
      <c r="H37" s="62">
        <f t="shared" si="7"/>
        <v>72.95711754240001</v>
      </c>
      <c r="I37" s="97" t="s">
        <v>73</v>
      </c>
      <c r="J37" s="10">
        <v>31.876</v>
      </c>
      <c r="K37" s="10">
        <v>43.22</v>
      </c>
      <c r="L37" s="10">
        <v>51.212</v>
      </c>
      <c r="M37" s="12"/>
      <c r="N37" s="12"/>
      <c r="O37" s="6"/>
    </row>
    <row r="38" spans="1:15" ht="24">
      <c r="A38" s="6"/>
      <c r="B38" s="57">
        <f t="shared" si="3"/>
        <v>30</v>
      </c>
      <c r="C38" s="181">
        <v>39497</v>
      </c>
      <c r="D38" s="63">
        <v>211.67</v>
      </c>
      <c r="E38" s="63">
        <v>12.207</v>
      </c>
      <c r="F38" s="60">
        <f t="shared" si="0"/>
        <v>1.0546848000000002</v>
      </c>
      <c r="G38" s="61">
        <f t="shared" si="6"/>
        <v>29.873</v>
      </c>
      <c r="H38" s="62">
        <f t="shared" si="7"/>
        <v>31.506599030400007</v>
      </c>
      <c r="I38" s="97" t="s">
        <v>74</v>
      </c>
      <c r="J38" s="10">
        <v>21.054</v>
      </c>
      <c r="K38" s="10">
        <v>24.668</v>
      </c>
      <c r="L38" s="10">
        <v>43.897</v>
      </c>
      <c r="M38" s="12"/>
      <c r="N38" s="12"/>
      <c r="O38" s="6"/>
    </row>
    <row r="39" spans="1:15" ht="24">
      <c r="A39" s="6"/>
      <c r="B39" s="57">
        <f>+B38+1</f>
        <v>31</v>
      </c>
      <c r="C39" s="181">
        <v>39506</v>
      </c>
      <c r="D39" s="63">
        <v>211.65</v>
      </c>
      <c r="E39" s="63">
        <v>9.725</v>
      </c>
      <c r="F39" s="60">
        <f t="shared" si="0"/>
        <v>0.84024</v>
      </c>
      <c r="G39" s="61">
        <f t="shared" si="6"/>
        <v>33.59733333333333</v>
      </c>
      <c r="H39" s="62">
        <f t="shared" si="7"/>
        <v>28.229823359999997</v>
      </c>
      <c r="I39" s="97" t="s">
        <v>75</v>
      </c>
      <c r="J39" s="10">
        <v>30.903</v>
      </c>
      <c r="K39" s="10">
        <v>36.545</v>
      </c>
      <c r="L39" s="10">
        <v>33.344</v>
      </c>
      <c r="M39" s="12"/>
      <c r="N39" s="12"/>
      <c r="O39" s="6"/>
    </row>
    <row r="40" spans="1:15" ht="24">
      <c r="A40" s="6"/>
      <c r="B40" s="57">
        <f>+B39+1</f>
        <v>32</v>
      </c>
      <c r="C40" s="181">
        <v>39512</v>
      </c>
      <c r="D40" s="63">
        <v>211.65</v>
      </c>
      <c r="E40" s="63">
        <v>9.347</v>
      </c>
      <c r="F40" s="60">
        <f t="shared" si="0"/>
        <v>0.8075808</v>
      </c>
      <c r="G40" s="61">
        <f t="shared" si="6"/>
        <v>13.650333333333334</v>
      </c>
      <c r="H40" s="62">
        <f t="shared" si="7"/>
        <v>11.0237471136</v>
      </c>
      <c r="I40" s="97" t="s">
        <v>76</v>
      </c>
      <c r="J40" s="10">
        <v>11.886</v>
      </c>
      <c r="K40" s="10">
        <v>18.668</v>
      </c>
      <c r="L40" s="10">
        <v>10.397</v>
      </c>
      <c r="M40" s="12"/>
      <c r="N40" s="12"/>
      <c r="O40" s="6"/>
    </row>
    <row r="41" spans="1:15" ht="24">
      <c r="A41" s="6"/>
      <c r="B41" s="57">
        <f>+B40+1</f>
        <v>33</v>
      </c>
      <c r="C41" s="181">
        <v>39526</v>
      </c>
      <c r="D41" s="63">
        <v>211.6</v>
      </c>
      <c r="E41" s="63">
        <v>10.468</v>
      </c>
      <c r="F41" s="60">
        <f t="shared" si="0"/>
        <v>0.9044352</v>
      </c>
      <c r="G41" s="61">
        <f t="shared" si="6"/>
        <v>13.056333333333333</v>
      </c>
      <c r="H41" s="62">
        <f t="shared" si="7"/>
        <v>11.8086074496</v>
      </c>
      <c r="I41" s="97" t="s">
        <v>77</v>
      </c>
      <c r="J41" s="10">
        <v>13.198</v>
      </c>
      <c r="K41" s="10">
        <v>19.278</v>
      </c>
      <c r="L41" s="10">
        <v>6.693</v>
      </c>
      <c r="M41" s="12"/>
      <c r="N41" s="12"/>
      <c r="O41" s="6"/>
    </row>
    <row r="42" spans="1:15" ht="24.75" thickBot="1">
      <c r="A42" s="6"/>
      <c r="B42" s="57">
        <f>+B41+1</f>
        <v>34</v>
      </c>
      <c r="C42" s="181">
        <v>39534</v>
      </c>
      <c r="D42" s="63">
        <v>211.65</v>
      </c>
      <c r="E42" s="63">
        <v>13.368</v>
      </c>
      <c r="F42" s="60">
        <f t="shared" si="0"/>
        <v>1.1549952</v>
      </c>
      <c r="G42" s="61">
        <f t="shared" si="6"/>
        <v>4.290333333333334</v>
      </c>
      <c r="H42" s="62">
        <f t="shared" si="7"/>
        <v>4.955314406400001</v>
      </c>
      <c r="I42" s="97" t="s">
        <v>78</v>
      </c>
      <c r="J42" s="10">
        <v>5.748</v>
      </c>
      <c r="K42" s="10">
        <v>7.123</v>
      </c>
      <c r="L42" s="10">
        <v>0</v>
      </c>
      <c r="M42" s="12"/>
      <c r="N42" s="12"/>
      <c r="O42" s="6"/>
    </row>
    <row r="43" spans="1:15" ht="24">
      <c r="A43" s="6"/>
      <c r="B43" s="64">
        <v>1</v>
      </c>
      <c r="C43" s="182">
        <v>39548</v>
      </c>
      <c r="D43" s="74">
        <v>211.65</v>
      </c>
      <c r="E43" s="74">
        <v>9.53</v>
      </c>
      <c r="F43" s="65">
        <f t="shared" si="0"/>
        <v>0.823392</v>
      </c>
      <c r="G43" s="66">
        <f aca="true" t="shared" si="8" ref="G43:G48">+AVERAGE(J43:L43)</f>
        <v>482.676</v>
      </c>
      <c r="H43" s="67">
        <f aca="true" t="shared" si="9" ref="H43:H48">G43*F43</f>
        <v>397.43155699199997</v>
      </c>
      <c r="I43" s="98" t="s">
        <v>48</v>
      </c>
      <c r="J43" s="68">
        <v>489.064</v>
      </c>
      <c r="K43" s="68">
        <v>484.349</v>
      </c>
      <c r="L43" s="68">
        <v>474.615</v>
      </c>
      <c r="M43" s="12"/>
      <c r="N43" s="12"/>
      <c r="O43" s="6"/>
    </row>
    <row r="44" spans="1:15" ht="24">
      <c r="A44" s="6"/>
      <c r="B44" s="5">
        <f aca="true" t="shared" si="10" ref="B44:B57">+B43+1</f>
        <v>2</v>
      </c>
      <c r="C44" s="181">
        <v>39562</v>
      </c>
      <c r="D44" s="63">
        <v>211.75</v>
      </c>
      <c r="E44" s="63">
        <v>22.294</v>
      </c>
      <c r="F44" s="60">
        <f t="shared" si="0"/>
        <v>1.9262016000000002</v>
      </c>
      <c r="G44" s="61">
        <f t="shared" si="8"/>
        <v>57.26933333333333</v>
      </c>
      <c r="H44" s="62">
        <f t="shared" si="9"/>
        <v>110.3122814976</v>
      </c>
      <c r="I44" s="97" t="s">
        <v>45</v>
      </c>
      <c r="J44" s="10">
        <v>57.431</v>
      </c>
      <c r="K44" s="10">
        <v>57.529</v>
      </c>
      <c r="L44" s="10">
        <v>56.848</v>
      </c>
      <c r="M44" s="12"/>
      <c r="N44" s="12"/>
      <c r="O44" s="6"/>
    </row>
    <row r="45" spans="1:15" ht="24">
      <c r="A45" s="6"/>
      <c r="B45" s="5">
        <f t="shared" si="10"/>
        <v>3</v>
      </c>
      <c r="C45" s="181">
        <v>39574</v>
      </c>
      <c r="D45" s="63">
        <v>211.7</v>
      </c>
      <c r="E45" s="63">
        <v>27.166</v>
      </c>
      <c r="F45" s="63">
        <f t="shared" si="0"/>
        <v>2.3471424</v>
      </c>
      <c r="G45" s="61">
        <f t="shared" si="8"/>
        <v>96.181</v>
      </c>
      <c r="H45" s="62">
        <f t="shared" si="9"/>
        <v>225.7505031744</v>
      </c>
      <c r="I45" s="7" t="s">
        <v>46</v>
      </c>
      <c r="J45" s="10">
        <v>114.472</v>
      </c>
      <c r="K45" s="10">
        <v>97.119</v>
      </c>
      <c r="L45" s="10">
        <v>76.952</v>
      </c>
      <c r="M45" s="12"/>
      <c r="N45" s="12"/>
      <c r="O45" s="6"/>
    </row>
    <row r="46" spans="1:15" ht="24">
      <c r="A46" s="6"/>
      <c r="B46" s="5">
        <f t="shared" si="10"/>
        <v>4</v>
      </c>
      <c r="C46" s="181">
        <v>39583</v>
      </c>
      <c r="D46" s="63">
        <v>211.85</v>
      </c>
      <c r="E46" s="63">
        <v>34.435</v>
      </c>
      <c r="F46" s="63">
        <f t="shared" si="0"/>
        <v>2.9751840000000005</v>
      </c>
      <c r="G46" s="61">
        <f t="shared" si="8"/>
        <v>89.20233333333334</v>
      </c>
      <c r="H46" s="62">
        <f t="shared" si="9"/>
        <v>265.39335489600006</v>
      </c>
      <c r="I46" s="7" t="s">
        <v>47</v>
      </c>
      <c r="J46" s="10">
        <v>80.822</v>
      </c>
      <c r="K46" s="10">
        <v>80.045</v>
      </c>
      <c r="L46" s="10">
        <v>106.74</v>
      </c>
      <c r="M46" s="12"/>
      <c r="N46" s="12"/>
      <c r="O46" s="6"/>
    </row>
    <row r="47" spans="1:15" ht="24">
      <c r="A47" s="6"/>
      <c r="B47" s="5">
        <f t="shared" si="10"/>
        <v>5</v>
      </c>
      <c r="C47" s="181">
        <v>39595</v>
      </c>
      <c r="D47" s="63">
        <v>211.9</v>
      </c>
      <c r="E47" s="63">
        <v>40.224</v>
      </c>
      <c r="F47" s="63">
        <f t="shared" si="0"/>
        <v>3.4753536</v>
      </c>
      <c r="G47" s="61">
        <f t="shared" si="8"/>
        <v>88.18900000000001</v>
      </c>
      <c r="H47" s="62">
        <f t="shared" si="9"/>
        <v>306.48795863040004</v>
      </c>
      <c r="I47" s="7" t="s">
        <v>49</v>
      </c>
      <c r="J47" s="10">
        <v>94.378</v>
      </c>
      <c r="K47" s="10">
        <v>80.003</v>
      </c>
      <c r="L47" s="10">
        <v>90.186</v>
      </c>
      <c r="M47" s="12"/>
      <c r="N47" s="12"/>
      <c r="O47" s="6"/>
    </row>
    <row r="48" spans="1:15" ht="24">
      <c r="A48" s="6"/>
      <c r="B48" s="5">
        <f t="shared" si="10"/>
        <v>6</v>
      </c>
      <c r="C48" s="181">
        <v>39603</v>
      </c>
      <c r="D48" s="63">
        <v>212.96</v>
      </c>
      <c r="E48" s="63">
        <v>119.37</v>
      </c>
      <c r="F48" s="63">
        <f t="shared" si="0"/>
        <v>10.313568</v>
      </c>
      <c r="G48" s="61">
        <f t="shared" si="8"/>
        <v>839.0926666666666</v>
      </c>
      <c r="H48" s="62">
        <f t="shared" si="9"/>
        <v>8654.039275968</v>
      </c>
      <c r="I48" s="5" t="s">
        <v>50</v>
      </c>
      <c r="J48" s="10">
        <v>430.168</v>
      </c>
      <c r="K48" s="10">
        <v>1042.702</v>
      </c>
      <c r="L48" s="10">
        <v>1044.408</v>
      </c>
      <c r="M48" s="12"/>
      <c r="N48" s="12"/>
      <c r="O48" s="6"/>
    </row>
    <row r="49" spans="1:15" ht="24">
      <c r="A49" s="6"/>
      <c r="B49" s="5">
        <f t="shared" si="10"/>
        <v>7</v>
      </c>
      <c r="C49" s="181">
        <v>39612</v>
      </c>
      <c r="D49" s="63">
        <v>217.16</v>
      </c>
      <c r="E49" s="63">
        <v>527.708</v>
      </c>
      <c r="F49" s="63">
        <f t="shared" si="0"/>
        <v>45.5939712</v>
      </c>
      <c r="G49" s="61">
        <f aca="true" t="shared" si="11" ref="G49:G57">+AVERAGE(J49:L49)</f>
        <v>450.07</v>
      </c>
      <c r="H49" s="62">
        <f aca="true" t="shared" si="12" ref="H49:H57">G49*F49</f>
        <v>20520.478617983998</v>
      </c>
      <c r="I49" s="5" t="s">
        <v>51</v>
      </c>
      <c r="J49" s="10">
        <v>399.013</v>
      </c>
      <c r="K49" s="10">
        <v>460.035</v>
      </c>
      <c r="L49" s="10">
        <v>491.162</v>
      </c>
      <c r="M49" s="12"/>
      <c r="N49" s="12"/>
      <c r="O49" s="6"/>
    </row>
    <row r="50" spans="1:15" ht="24">
      <c r="A50" s="6"/>
      <c r="B50" s="5">
        <f t="shared" si="10"/>
        <v>8</v>
      </c>
      <c r="C50" s="181">
        <v>39626</v>
      </c>
      <c r="D50" s="63">
        <v>212.19</v>
      </c>
      <c r="E50" s="63">
        <v>65.067</v>
      </c>
      <c r="F50" s="63">
        <f t="shared" si="0"/>
        <v>5.6217888</v>
      </c>
      <c r="G50" s="61">
        <f t="shared" si="11"/>
        <v>73.777</v>
      </c>
      <c r="H50" s="62">
        <f t="shared" si="12"/>
        <v>414.7587122976</v>
      </c>
      <c r="I50" s="5" t="s">
        <v>52</v>
      </c>
      <c r="J50" s="10">
        <v>71.316</v>
      </c>
      <c r="K50" s="10">
        <v>84.707</v>
      </c>
      <c r="L50" s="10">
        <v>65.308</v>
      </c>
      <c r="M50" s="12"/>
      <c r="N50" s="12"/>
      <c r="O50" s="6"/>
    </row>
    <row r="51" spans="1:15" ht="24">
      <c r="A51" s="6"/>
      <c r="B51" s="5">
        <f t="shared" si="10"/>
        <v>9</v>
      </c>
      <c r="C51" s="181">
        <v>39638</v>
      </c>
      <c r="D51" s="63">
        <v>214.98</v>
      </c>
      <c r="E51" s="63">
        <v>306.361</v>
      </c>
      <c r="F51" s="63">
        <f t="shared" si="0"/>
        <v>26.4695904</v>
      </c>
      <c r="G51" s="61">
        <f t="shared" si="11"/>
        <v>504.8323333333333</v>
      </c>
      <c r="H51" s="62">
        <f t="shared" si="12"/>
        <v>13362.7050840096</v>
      </c>
      <c r="I51" s="5" t="s">
        <v>53</v>
      </c>
      <c r="J51" s="10">
        <v>514.236</v>
      </c>
      <c r="K51" s="10">
        <v>476.981</v>
      </c>
      <c r="L51" s="10">
        <v>523.28</v>
      </c>
      <c r="M51" s="12"/>
      <c r="N51" s="12"/>
      <c r="O51" s="6"/>
    </row>
    <row r="52" spans="1:15" ht="24">
      <c r="A52" s="6"/>
      <c r="B52" s="5">
        <f t="shared" si="10"/>
        <v>10</v>
      </c>
      <c r="C52" s="181">
        <v>39644</v>
      </c>
      <c r="D52" s="63">
        <v>215.13</v>
      </c>
      <c r="E52" s="63">
        <v>315.228</v>
      </c>
      <c r="F52" s="63">
        <f t="shared" si="0"/>
        <v>27.235699200000003</v>
      </c>
      <c r="G52" s="61">
        <f t="shared" si="11"/>
        <v>580.5773333333333</v>
      </c>
      <c r="H52" s="62">
        <f t="shared" si="12"/>
        <v>15812.4296130048</v>
      </c>
      <c r="I52" s="5" t="s">
        <v>54</v>
      </c>
      <c r="J52" s="10">
        <v>588.536</v>
      </c>
      <c r="K52" s="10">
        <v>545.108</v>
      </c>
      <c r="L52" s="10">
        <v>608.088</v>
      </c>
      <c r="M52" s="12"/>
      <c r="N52" s="12"/>
      <c r="O52" s="6"/>
    </row>
    <row r="53" spans="1:15" ht="24">
      <c r="A53" s="6"/>
      <c r="B53" s="5">
        <f t="shared" si="10"/>
        <v>11</v>
      </c>
      <c r="C53" s="181">
        <v>39649</v>
      </c>
      <c r="D53" s="63">
        <v>219.22</v>
      </c>
      <c r="E53" s="63">
        <v>850.649</v>
      </c>
      <c r="F53" s="63">
        <f t="shared" si="0"/>
        <v>73.4960736</v>
      </c>
      <c r="G53" s="61">
        <f t="shared" si="11"/>
        <v>3250.5329999999994</v>
      </c>
      <c r="H53" s="62">
        <f t="shared" si="12"/>
        <v>238901.41260722876</v>
      </c>
      <c r="I53" s="5" t="s">
        <v>55</v>
      </c>
      <c r="J53" s="10">
        <v>3440.145</v>
      </c>
      <c r="K53" s="10">
        <v>3248.263</v>
      </c>
      <c r="L53" s="10">
        <v>3063.191</v>
      </c>
      <c r="M53" s="12"/>
      <c r="N53" s="12"/>
      <c r="O53" s="6"/>
    </row>
    <row r="54" spans="1:15" ht="24">
      <c r="A54" s="6"/>
      <c r="B54" s="5">
        <f t="shared" si="10"/>
        <v>12</v>
      </c>
      <c r="C54" s="181">
        <v>39665</v>
      </c>
      <c r="D54" s="63">
        <v>215.55</v>
      </c>
      <c r="E54" s="63">
        <v>348.913</v>
      </c>
      <c r="F54" s="63">
        <f t="shared" si="0"/>
        <v>30.146083200000003</v>
      </c>
      <c r="G54" s="61">
        <f t="shared" si="11"/>
        <v>304.2056666666667</v>
      </c>
      <c r="H54" s="62">
        <f t="shared" si="12"/>
        <v>9170.609337244801</v>
      </c>
      <c r="I54" s="5" t="s">
        <v>56</v>
      </c>
      <c r="J54" s="10">
        <v>320.213</v>
      </c>
      <c r="K54" s="10">
        <v>303.056</v>
      </c>
      <c r="L54" s="10">
        <v>289.348</v>
      </c>
      <c r="M54" s="12"/>
      <c r="N54" s="12"/>
      <c r="O54" s="6"/>
    </row>
    <row r="55" spans="1:15" ht="24">
      <c r="A55" s="6"/>
      <c r="B55" s="5">
        <f t="shared" si="10"/>
        <v>13</v>
      </c>
      <c r="C55" s="181">
        <v>39675</v>
      </c>
      <c r="D55" s="63">
        <v>216.6</v>
      </c>
      <c r="E55" s="63">
        <v>503.207</v>
      </c>
      <c r="F55" s="63">
        <f t="shared" si="0"/>
        <v>43.4770848</v>
      </c>
      <c r="G55" s="61">
        <f t="shared" si="11"/>
        <v>763.3363333333333</v>
      </c>
      <c r="H55" s="62">
        <f t="shared" si="12"/>
        <v>33187.638495254396</v>
      </c>
      <c r="I55" s="5" t="s">
        <v>57</v>
      </c>
      <c r="J55" s="10">
        <v>740.112</v>
      </c>
      <c r="K55" s="10">
        <v>849.079</v>
      </c>
      <c r="L55" s="10">
        <v>700.818</v>
      </c>
      <c r="M55" s="12"/>
      <c r="N55" s="12"/>
      <c r="O55" s="6"/>
    </row>
    <row r="56" spans="1:15" ht="24">
      <c r="A56" s="6"/>
      <c r="B56" s="5">
        <f t="shared" si="10"/>
        <v>14</v>
      </c>
      <c r="C56" s="181">
        <v>39685</v>
      </c>
      <c r="D56" s="63">
        <v>216.1</v>
      </c>
      <c r="E56" s="63">
        <v>461.738</v>
      </c>
      <c r="F56" s="63">
        <f t="shared" si="0"/>
        <v>39.8941632</v>
      </c>
      <c r="G56" s="61">
        <f t="shared" si="11"/>
        <v>2742.185</v>
      </c>
      <c r="H56" s="62">
        <f t="shared" si="12"/>
        <v>109397.17591459201</v>
      </c>
      <c r="I56" s="5" t="s">
        <v>58</v>
      </c>
      <c r="J56" s="10">
        <v>2813.788</v>
      </c>
      <c r="K56" s="10">
        <v>2678.012</v>
      </c>
      <c r="L56" s="10">
        <v>2734.755</v>
      </c>
      <c r="M56" s="12"/>
      <c r="N56" s="12"/>
      <c r="O56" s="6"/>
    </row>
    <row r="57" spans="1:15" ht="24">
      <c r="A57" s="6"/>
      <c r="B57" s="5">
        <f t="shared" si="10"/>
        <v>15</v>
      </c>
      <c r="C57" s="181">
        <v>39699</v>
      </c>
      <c r="D57" s="63">
        <v>214.85</v>
      </c>
      <c r="E57" s="63">
        <v>320.239</v>
      </c>
      <c r="F57" s="63">
        <f t="shared" si="0"/>
        <v>27.6686496</v>
      </c>
      <c r="G57" s="61">
        <f t="shared" si="11"/>
        <v>455.05199999999996</v>
      </c>
      <c r="H57" s="62">
        <f t="shared" si="12"/>
        <v>12590.674337779199</v>
      </c>
      <c r="I57" s="5" t="s">
        <v>59</v>
      </c>
      <c r="J57" s="10">
        <v>405.005</v>
      </c>
      <c r="K57" s="10">
        <v>422.179</v>
      </c>
      <c r="L57" s="10">
        <v>537.972</v>
      </c>
      <c r="M57" s="12"/>
      <c r="N57" s="12"/>
      <c r="O57" s="6"/>
    </row>
    <row r="58" spans="1:15" ht="24">
      <c r="A58" s="6"/>
      <c r="B58" s="5">
        <f aca="true" t="shared" si="13" ref="B58:B65">+B57+1</f>
        <v>16</v>
      </c>
      <c r="C58" s="181">
        <v>39706</v>
      </c>
      <c r="D58" s="63">
        <v>214.45</v>
      </c>
      <c r="E58" s="63">
        <v>296.736</v>
      </c>
      <c r="F58" s="63">
        <f t="shared" si="0"/>
        <v>25.6379904</v>
      </c>
      <c r="G58" s="61">
        <f aca="true" t="shared" si="14" ref="G58:G65">+AVERAGE(J58:L58)</f>
        <v>712.678</v>
      </c>
      <c r="H58" s="62">
        <f aca="true" t="shared" si="15" ref="H58:H65">G58*F58</f>
        <v>18271.6317222912</v>
      </c>
      <c r="I58" s="5" t="s">
        <v>60</v>
      </c>
      <c r="J58" s="10">
        <v>705.96</v>
      </c>
      <c r="K58" s="10">
        <v>774.607</v>
      </c>
      <c r="L58" s="10">
        <v>657.467</v>
      </c>
      <c r="M58" s="12"/>
      <c r="N58" s="12"/>
      <c r="O58" s="6"/>
    </row>
    <row r="59" spans="1:15" ht="24">
      <c r="A59" s="6"/>
      <c r="B59" s="5">
        <f t="shared" si="13"/>
        <v>17</v>
      </c>
      <c r="C59" s="181">
        <v>39716</v>
      </c>
      <c r="D59" s="63">
        <v>213.38</v>
      </c>
      <c r="E59" s="63">
        <v>156.391</v>
      </c>
      <c r="F59" s="63">
        <f t="shared" si="0"/>
        <v>13.5121824</v>
      </c>
      <c r="G59" s="61">
        <f t="shared" si="14"/>
        <v>151.22366666666667</v>
      </c>
      <c r="H59" s="62">
        <f t="shared" si="15"/>
        <v>2043.3617671968002</v>
      </c>
      <c r="I59" s="5" t="s">
        <v>61</v>
      </c>
      <c r="J59" s="10">
        <v>148.456</v>
      </c>
      <c r="K59" s="10">
        <v>148.112</v>
      </c>
      <c r="L59" s="10">
        <v>157.103</v>
      </c>
      <c r="M59" s="12"/>
      <c r="N59" s="12"/>
      <c r="O59" s="6"/>
    </row>
    <row r="60" spans="1:15" ht="24">
      <c r="A60" s="6"/>
      <c r="B60" s="5">
        <f t="shared" si="13"/>
        <v>18</v>
      </c>
      <c r="C60" s="181">
        <v>39729</v>
      </c>
      <c r="D60" s="63">
        <v>214.1</v>
      </c>
      <c r="E60" s="63">
        <v>262.95</v>
      </c>
      <c r="F60" s="63">
        <f t="shared" si="0"/>
        <v>22.71888</v>
      </c>
      <c r="G60" s="61">
        <f t="shared" si="14"/>
        <v>629.6000433333334</v>
      </c>
      <c r="H60" s="62">
        <f t="shared" si="15"/>
        <v>14303.8078324848</v>
      </c>
      <c r="I60" s="5" t="s">
        <v>62</v>
      </c>
      <c r="J60" s="10">
        <v>646.69377</v>
      </c>
      <c r="K60" s="10">
        <v>615.45528</v>
      </c>
      <c r="L60" s="10">
        <v>626.65108</v>
      </c>
      <c r="M60" s="12"/>
      <c r="N60" s="12"/>
      <c r="O60" s="6"/>
    </row>
    <row r="61" spans="1:15" ht="24">
      <c r="A61" s="6"/>
      <c r="B61" s="5">
        <f t="shared" si="13"/>
        <v>19</v>
      </c>
      <c r="C61" s="181">
        <v>39736</v>
      </c>
      <c r="D61" s="63">
        <v>212.73</v>
      </c>
      <c r="E61" s="63">
        <v>101.661</v>
      </c>
      <c r="F61" s="63">
        <f t="shared" si="0"/>
        <v>8.7835104</v>
      </c>
      <c r="G61" s="61">
        <f t="shared" si="14"/>
        <v>134.18163333333334</v>
      </c>
      <c r="H61" s="62">
        <f t="shared" si="15"/>
        <v>1178.58577187232</v>
      </c>
      <c r="I61" s="5" t="s">
        <v>63</v>
      </c>
      <c r="J61" s="10">
        <v>131.31749</v>
      </c>
      <c r="K61" s="10">
        <v>141.11512</v>
      </c>
      <c r="L61" s="10">
        <v>130.11229</v>
      </c>
      <c r="M61" s="12"/>
      <c r="N61" s="12"/>
      <c r="O61" s="6"/>
    </row>
    <row r="62" spans="1:15" ht="24">
      <c r="A62" s="6"/>
      <c r="B62" s="5">
        <f t="shared" si="13"/>
        <v>20</v>
      </c>
      <c r="C62" s="181">
        <v>39748</v>
      </c>
      <c r="D62" s="63">
        <v>212.53</v>
      </c>
      <c r="E62" s="63">
        <v>91.476</v>
      </c>
      <c r="F62" s="63">
        <f t="shared" si="0"/>
        <v>7.9035264000000005</v>
      </c>
      <c r="G62" s="61">
        <f t="shared" si="14"/>
        <v>68.84663666666667</v>
      </c>
      <c r="H62" s="62">
        <f t="shared" si="15"/>
        <v>544.131210446208</v>
      </c>
      <c r="I62" s="5" t="s">
        <v>64</v>
      </c>
      <c r="J62" s="10">
        <v>75.70667</v>
      </c>
      <c r="K62" s="10">
        <v>48.64028</v>
      </c>
      <c r="L62" s="10">
        <v>82.19296</v>
      </c>
      <c r="M62" s="12"/>
      <c r="N62" s="12"/>
      <c r="O62" s="6"/>
    </row>
    <row r="63" spans="1:15" ht="24">
      <c r="A63" s="6"/>
      <c r="B63" s="5">
        <f t="shared" si="13"/>
        <v>21</v>
      </c>
      <c r="C63" s="181">
        <v>39756</v>
      </c>
      <c r="D63" s="63">
        <v>212.68</v>
      </c>
      <c r="E63" s="63">
        <v>106.375</v>
      </c>
      <c r="F63" s="63">
        <f t="shared" si="0"/>
        <v>9.190800000000001</v>
      </c>
      <c r="G63" s="61">
        <f t="shared" si="14"/>
        <v>485.68892</v>
      </c>
      <c r="H63" s="62">
        <f t="shared" si="15"/>
        <v>4463.869725936001</v>
      </c>
      <c r="I63" s="5" t="s">
        <v>79</v>
      </c>
      <c r="J63" s="10">
        <v>461.14206</v>
      </c>
      <c r="K63" s="10">
        <v>492.25368</v>
      </c>
      <c r="L63" s="10">
        <v>503.67102</v>
      </c>
      <c r="M63" s="12"/>
      <c r="N63" s="12"/>
      <c r="O63" s="6"/>
    </row>
    <row r="64" spans="1:15" ht="24">
      <c r="A64" s="6"/>
      <c r="B64" s="5">
        <f t="shared" si="13"/>
        <v>22</v>
      </c>
      <c r="C64" s="181">
        <v>39771</v>
      </c>
      <c r="D64" s="63">
        <v>212.09</v>
      </c>
      <c r="E64" s="63">
        <v>56.346</v>
      </c>
      <c r="F64" s="63">
        <f t="shared" si="0"/>
        <v>4.8682944</v>
      </c>
      <c r="G64" s="61">
        <f t="shared" si="14"/>
        <v>37.433076666666665</v>
      </c>
      <c r="H64" s="62">
        <f t="shared" si="15"/>
        <v>182.23523751110397</v>
      </c>
      <c r="I64" s="5" t="s">
        <v>66</v>
      </c>
      <c r="J64" s="10">
        <v>35.76739</v>
      </c>
      <c r="K64" s="10">
        <v>36.05966</v>
      </c>
      <c r="L64" s="10">
        <v>40.47218</v>
      </c>
      <c r="M64" s="12"/>
      <c r="N64" s="12"/>
      <c r="O64" s="6"/>
    </row>
    <row r="65" spans="1:15" ht="24">
      <c r="A65" s="6"/>
      <c r="B65" s="5">
        <f t="shared" si="13"/>
        <v>23</v>
      </c>
      <c r="C65" s="181">
        <v>39804</v>
      </c>
      <c r="D65" s="63">
        <v>211.85</v>
      </c>
      <c r="E65" s="63">
        <v>25.962</v>
      </c>
      <c r="F65" s="63">
        <f t="shared" si="0"/>
        <v>2.2431168</v>
      </c>
      <c r="G65" s="61">
        <f t="shared" si="14"/>
        <v>71.92016</v>
      </c>
      <c r="H65" s="62">
        <f t="shared" si="15"/>
        <v>161.325319154688</v>
      </c>
      <c r="I65" s="5" t="s">
        <v>67</v>
      </c>
      <c r="J65" s="10">
        <v>66.88164</v>
      </c>
      <c r="K65" s="10">
        <v>69.48418</v>
      </c>
      <c r="L65" s="10">
        <v>79.39466</v>
      </c>
      <c r="M65" s="12"/>
      <c r="N65" s="12"/>
      <c r="O65" s="6"/>
    </row>
    <row r="66" spans="1:15" ht="24">
      <c r="A66" s="6"/>
      <c r="B66" s="5">
        <v>24</v>
      </c>
      <c r="C66" s="181">
        <v>39459</v>
      </c>
      <c r="D66" s="63">
        <v>211.75</v>
      </c>
      <c r="E66" s="63">
        <v>21.051</v>
      </c>
      <c r="F66" s="63">
        <f t="shared" si="0"/>
        <v>1.8188064</v>
      </c>
      <c r="G66" s="61">
        <f aca="true" t="shared" si="16" ref="G66:G71">+AVERAGE(J66:L66)</f>
        <v>6.414293333333333</v>
      </c>
      <c r="H66" s="62">
        <f aca="true" t="shared" si="17" ref="H66:H71">G66*F66</f>
        <v>11.666357766144</v>
      </c>
      <c r="I66" s="5" t="s">
        <v>80</v>
      </c>
      <c r="J66" s="10">
        <v>9.17944</v>
      </c>
      <c r="K66" s="10">
        <v>4.46512</v>
      </c>
      <c r="L66" s="10">
        <v>5.59832</v>
      </c>
      <c r="M66" s="12"/>
      <c r="N66" s="12"/>
      <c r="O66" s="6"/>
    </row>
    <row r="67" spans="1:15" ht="24">
      <c r="A67" s="6"/>
      <c r="B67" s="5">
        <v>25</v>
      </c>
      <c r="C67" s="181">
        <v>39847</v>
      </c>
      <c r="D67" s="63">
        <v>211.69</v>
      </c>
      <c r="E67" s="63">
        <v>13.025</v>
      </c>
      <c r="F67" s="63">
        <f t="shared" si="0"/>
        <v>1.1253600000000001</v>
      </c>
      <c r="G67" s="61">
        <f t="shared" si="16"/>
        <v>29.943603333333332</v>
      </c>
      <c r="H67" s="62">
        <f t="shared" si="17"/>
        <v>33.6973334472</v>
      </c>
      <c r="I67" s="5" t="s">
        <v>81</v>
      </c>
      <c r="J67" s="10">
        <v>28.19583</v>
      </c>
      <c r="K67" s="10">
        <v>31.14718</v>
      </c>
      <c r="L67" s="10">
        <v>30.4878</v>
      </c>
      <c r="M67" s="12"/>
      <c r="N67" s="12"/>
      <c r="O67" s="6"/>
    </row>
    <row r="68" spans="1:15" ht="24.75" thickBot="1">
      <c r="A68" s="6"/>
      <c r="B68" s="76">
        <v>26</v>
      </c>
      <c r="C68" s="183">
        <v>39878</v>
      </c>
      <c r="D68" s="77">
        <v>211.6</v>
      </c>
      <c r="E68" s="77">
        <v>10.033</v>
      </c>
      <c r="F68" s="77">
        <f t="shared" si="0"/>
        <v>0.8668512</v>
      </c>
      <c r="G68" s="78">
        <f t="shared" si="16"/>
        <v>15.684809999999999</v>
      </c>
      <c r="H68" s="79">
        <f t="shared" si="17"/>
        <v>13.596396370272</v>
      </c>
      <c r="I68" s="76" t="s">
        <v>82</v>
      </c>
      <c r="J68" s="81">
        <v>31.94279</v>
      </c>
      <c r="K68" s="81">
        <v>8.92522</v>
      </c>
      <c r="L68" s="81">
        <v>6.18642</v>
      </c>
      <c r="M68" s="12"/>
      <c r="N68" s="12"/>
      <c r="O68" s="6"/>
    </row>
    <row r="69" spans="1:15" ht="24">
      <c r="A69" s="6"/>
      <c r="B69" s="64">
        <v>1</v>
      </c>
      <c r="C69" s="182">
        <v>39906</v>
      </c>
      <c r="D69" s="74">
        <v>211.69</v>
      </c>
      <c r="E69" s="74">
        <v>12.013</v>
      </c>
      <c r="F69" s="74">
        <f t="shared" si="0"/>
        <v>1.0379232</v>
      </c>
      <c r="G69" s="66">
        <f t="shared" si="16"/>
        <v>37.47904666666667</v>
      </c>
      <c r="H69" s="67">
        <f t="shared" si="17"/>
        <v>38.900372049216</v>
      </c>
      <c r="I69" s="99" t="s">
        <v>83</v>
      </c>
      <c r="J69" s="68">
        <v>32.79336</v>
      </c>
      <c r="K69" s="68">
        <v>40.58378</v>
      </c>
      <c r="L69" s="68">
        <v>39.06</v>
      </c>
      <c r="M69" s="12"/>
      <c r="N69" s="12"/>
      <c r="O69" s="6"/>
    </row>
    <row r="70" spans="1:15" ht="24">
      <c r="A70" s="6"/>
      <c r="B70" s="5">
        <v>2</v>
      </c>
      <c r="C70" s="181">
        <v>39930</v>
      </c>
      <c r="D70" s="63">
        <v>211.95</v>
      </c>
      <c r="E70" s="63">
        <v>31.18</v>
      </c>
      <c r="F70" s="63">
        <f t="shared" si="0"/>
        <v>2.693952</v>
      </c>
      <c r="G70" s="61">
        <f t="shared" si="16"/>
        <v>142.21034333333333</v>
      </c>
      <c r="H70" s="62">
        <f t="shared" si="17"/>
        <v>383.10783884351997</v>
      </c>
      <c r="I70" s="7" t="s">
        <v>84</v>
      </c>
      <c r="J70" s="10">
        <v>146.85482</v>
      </c>
      <c r="K70" s="10">
        <v>135.09723</v>
      </c>
      <c r="L70" s="10">
        <v>144.67898</v>
      </c>
      <c r="M70" s="12"/>
      <c r="N70" s="12"/>
      <c r="O70" s="6"/>
    </row>
    <row r="71" spans="1:15" ht="24">
      <c r="A71" s="6"/>
      <c r="B71" s="5">
        <v>3</v>
      </c>
      <c r="C71" s="181">
        <v>39942</v>
      </c>
      <c r="D71" s="63">
        <v>211.72</v>
      </c>
      <c r="E71" s="63">
        <v>11.173</v>
      </c>
      <c r="F71" s="63">
        <f t="shared" si="0"/>
        <v>0.9653472000000001</v>
      </c>
      <c r="G71" s="61">
        <f t="shared" si="16"/>
        <v>144.12693000000002</v>
      </c>
      <c r="H71" s="62">
        <f t="shared" si="17"/>
        <v>139.13252832009601</v>
      </c>
      <c r="I71" s="7" t="s">
        <v>85</v>
      </c>
      <c r="J71" s="10">
        <v>149.6518</v>
      </c>
      <c r="K71" s="10">
        <v>145.80563</v>
      </c>
      <c r="L71" s="10">
        <v>136.92336</v>
      </c>
      <c r="M71" s="12"/>
      <c r="N71" s="12"/>
      <c r="O71" s="6"/>
    </row>
    <row r="72" spans="1:15" ht="24">
      <c r="A72" s="6"/>
      <c r="B72" s="5">
        <v>4</v>
      </c>
      <c r="C72" s="181">
        <v>39952</v>
      </c>
      <c r="D72" s="63">
        <v>211.7</v>
      </c>
      <c r="E72" s="63">
        <v>18.009</v>
      </c>
      <c r="F72" s="63">
        <f t="shared" si="0"/>
        <v>1.5559776</v>
      </c>
      <c r="G72" s="61">
        <f aca="true" t="shared" si="18" ref="G72:G80">+AVERAGE(J72:L72)</f>
        <v>125.67343333333334</v>
      </c>
      <c r="H72" s="62">
        <f aca="true" t="shared" si="19" ref="H72:H80">G72*F72</f>
        <v>195.54504718176003</v>
      </c>
      <c r="I72" s="7" t="s">
        <v>86</v>
      </c>
      <c r="J72" s="10">
        <v>127.48081</v>
      </c>
      <c r="K72" s="10">
        <v>127.06248</v>
      </c>
      <c r="L72" s="10">
        <v>122.47701</v>
      </c>
      <c r="M72" s="12"/>
      <c r="N72" s="12"/>
      <c r="O72" s="6"/>
    </row>
    <row r="73" spans="1:15" ht="24">
      <c r="A73" s="6"/>
      <c r="B73" s="5">
        <v>5</v>
      </c>
      <c r="C73" s="181">
        <v>39960</v>
      </c>
      <c r="D73" s="63">
        <v>211.7</v>
      </c>
      <c r="E73" s="63">
        <v>15.16</v>
      </c>
      <c r="F73" s="63">
        <f t="shared" si="0"/>
        <v>1.309824</v>
      </c>
      <c r="G73" s="61">
        <f t="shared" si="18"/>
        <v>81.50517</v>
      </c>
      <c r="H73" s="62">
        <f t="shared" si="19"/>
        <v>106.75742779008002</v>
      </c>
      <c r="I73" s="7" t="s">
        <v>87</v>
      </c>
      <c r="J73" s="10">
        <v>78.5726</v>
      </c>
      <c r="K73" s="10">
        <v>81.77186</v>
      </c>
      <c r="L73" s="10">
        <v>84.17105</v>
      </c>
      <c r="M73" s="12"/>
      <c r="N73" s="12"/>
      <c r="O73" s="6"/>
    </row>
    <row r="74" spans="1:15" ht="24">
      <c r="A74" s="6"/>
      <c r="B74" s="5">
        <v>6</v>
      </c>
      <c r="C74" s="181">
        <v>39972</v>
      </c>
      <c r="D74" s="63">
        <v>211.8</v>
      </c>
      <c r="E74" s="63">
        <v>25.013</v>
      </c>
      <c r="F74" s="63">
        <f t="shared" si="0"/>
        <v>2.1611232000000005</v>
      </c>
      <c r="G74" s="61">
        <f t="shared" si="18"/>
        <v>20.747576666666664</v>
      </c>
      <c r="H74" s="62">
        <f t="shared" si="19"/>
        <v>44.838069278112</v>
      </c>
      <c r="I74" s="7" t="s">
        <v>88</v>
      </c>
      <c r="J74" s="10">
        <v>14.2634</v>
      </c>
      <c r="K74" s="10">
        <v>22.05419</v>
      </c>
      <c r="L74" s="10">
        <v>25.92514</v>
      </c>
      <c r="M74" s="12"/>
      <c r="N74" s="12"/>
      <c r="O74" s="6"/>
    </row>
    <row r="75" spans="1:15" ht="24">
      <c r="A75" s="6"/>
      <c r="B75" s="5">
        <v>7</v>
      </c>
      <c r="C75" s="181">
        <v>39982</v>
      </c>
      <c r="D75" s="63">
        <v>212.05</v>
      </c>
      <c r="E75" s="63">
        <v>63.97</v>
      </c>
      <c r="F75" s="63">
        <f t="shared" si="0"/>
        <v>5.527008</v>
      </c>
      <c r="G75" s="61">
        <f t="shared" si="18"/>
        <v>542.9562733333333</v>
      </c>
      <c r="H75" s="62">
        <f t="shared" si="19"/>
        <v>3000.92366636352</v>
      </c>
      <c r="I75" s="7" t="s">
        <v>89</v>
      </c>
      <c r="J75" s="10">
        <v>584.56046</v>
      </c>
      <c r="K75" s="10">
        <v>526.1226</v>
      </c>
      <c r="L75" s="10">
        <v>518.18576</v>
      </c>
      <c r="M75" s="12"/>
      <c r="N75" s="12"/>
      <c r="O75" s="6"/>
    </row>
    <row r="76" spans="2:12" ht="24">
      <c r="B76" s="2">
        <v>8</v>
      </c>
      <c r="C76" s="181">
        <v>39994</v>
      </c>
      <c r="D76" s="63">
        <v>212.75</v>
      </c>
      <c r="E76" s="63">
        <v>131.02</v>
      </c>
      <c r="F76" s="63">
        <f t="shared" si="0"/>
        <v>11.320128000000002</v>
      </c>
      <c r="G76" s="61">
        <f t="shared" si="18"/>
        <v>416.2178466666667</v>
      </c>
      <c r="H76" s="62">
        <f t="shared" si="19"/>
        <v>4711.639300151041</v>
      </c>
      <c r="I76" s="5" t="s">
        <v>90</v>
      </c>
      <c r="J76" s="10">
        <v>399.00508</v>
      </c>
      <c r="K76" s="10">
        <v>433.39069</v>
      </c>
      <c r="L76" s="10">
        <v>416.25777</v>
      </c>
    </row>
    <row r="77" spans="2:12" ht="24">
      <c r="B77" s="2">
        <v>9</v>
      </c>
      <c r="C77" s="181">
        <v>39997</v>
      </c>
      <c r="D77" s="63">
        <v>212.75</v>
      </c>
      <c r="E77" s="63">
        <v>129.187</v>
      </c>
      <c r="F77" s="63">
        <f t="shared" si="0"/>
        <v>11.161756800000001</v>
      </c>
      <c r="G77" s="61">
        <f t="shared" si="18"/>
        <v>1269.1818066666665</v>
      </c>
      <c r="H77" s="62">
        <f t="shared" si="19"/>
        <v>14166.29866099795</v>
      </c>
      <c r="I77" s="5" t="s">
        <v>91</v>
      </c>
      <c r="J77" s="10">
        <v>1192.13013</v>
      </c>
      <c r="K77" s="10">
        <v>1518.35303</v>
      </c>
      <c r="L77" s="10">
        <v>1097.06226</v>
      </c>
    </row>
    <row r="78" spans="2:12" ht="24">
      <c r="B78" s="2">
        <v>10</v>
      </c>
      <c r="C78" s="181">
        <v>40000</v>
      </c>
      <c r="D78" s="63">
        <v>216.09</v>
      </c>
      <c r="E78" s="63">
        <v>519.867</v>
      </c>
      <c r="F78" s="63">
        <f t="shared" si="0"/>
        <v>44.9165088</v>
      </c>
      <c r="G78" s="61">
        <f t="shared" si="18"/>
        <v>631.4421166666667</v>
      </c>
      <c r="H78" s="62">
        <f t="shared" si="19"/>
        <v>28362.175389948963</v>
      </c>
      <c r="I78" s="5" t="s">
        <v>92</v>
      </c>
      <c r="J78" s="10">
        <v>686.81178</v>
      </c>
      <c r="K78" s="10">
        <v>612.02277</v>
      </c>
      <c r="L78" s="10">
        <v>595.4918</v>
      </c>
    </row>
    <row r="79" spans="2:12" ht="24">
      <c r="B79" s="2">
        <v>11</v>
      </c>
      <c r="C79" s="179">
        <v>40008</v>
      </c>
      <c r="D79" s="70">
        <v>216.42</v>
      </c>
      <c r="E79" s="70">
        <v>518</v>
      </c>
      <c r="F79" s="70">
        <f t="shared" si="0"/>
        <v>44.7552</v>
      </c>
      <c r="G79" s="61">
        <f t="shared" si="18"/>
        <v>10.096496666666665</v>
      </c>
      <c r="H79" s="62">
        <f t="shared" si="19"/>
        <v>451.87072761599995</v>
      </c>
      <c r="I79" s="2" t="s">
        <v>93</v>
      </c>
      <c r="J79" s="10">
        <v>13.21365</v>
      </c>
      <c r="K79" s="10">
        <v>10.68552</v>
      </c>
      <c r="L79" s="10">
        <v>6.39032</v>
      </c>
    </row>
    <row r="80" spans="2:12" ht="24">
      <c r="B80" s="2">
        <v>12</v>
      </c>
      <c r="C80" s="179">
        <v>40029</v>
      </c>
      <c r="D80" s="70">
        <v>212.62</v>
      </c>
      <c r="E80" s="70">
        <v>99.815</v>
      </c>
      <c r="F80" s="70">
        <f t="shared" si="0"/>
        <v>8.624016000000001</v>
      </c>
      <c r="G80" s="61">
        <f t="shared" si="18"/>
        <v>104.90266333333334</v>
      </c>
      <c r="H80" s="62">
        <f t="shared" si="19"/>
        <v>904.6822470292801</v>
      </c>
      <c r="I80" s="2" t="s">
        <v>94</v>
      </c>
      <c r="J80" s="10">
        <v>99.27538</v>
      </c>
      <c r="K80" s="10">
        <v>130.02364</v>
      </c>
      <c r="L80" s="10">
        <v>85.40897</v>
      </c>
    </row>
    <row r="81" spans="2:12" ht="24">
      <c r="B81" s="2">
        <v>13</v>
      </c>
      <c r="C81" s="179">
        <v>40038</v>
      </c>
      <c r="D81" s="70">
        <v>212.64</v>
      </c>
      <c r="E81" s="70">
        <v>125.658</v>
      </c>
      <c r="F81" s="70">
        <f t="shared" si="0"/>
        <v>10.856851200000001</v>
      </c>
      <c r="G81" s="61">
        <f aca="true" t="shared" si="20" ref="G81:G100">+AVERAGE(J81:L81)</f>
        <v>127.37695666666666</v>
      </c>
      <c r="H81" s="62">
        <f aca="true" t="shared" si="21" ref="H81:H100">G81*F81</f>
        <v>1382.912664838848</v>
      </c>
      <c r="I81" s="2" t="s">
        <v>95</v>
      </c>
      <c r="J81" s="10">
        <v>123.19052</v>
      </c>
      <c r="K81" s="10">
        <v>123.29467</v>
      </c>
      <c r="L81" s="10">
        <v>135.64568</v>
      </c>
    </row>
    <row r="82" spans="2:12" ht="24">
      <c r="B82" s="2">
        <v>14</v>
      </c>
      <c r="C82" s="179">
        <v>40050</v>
      </c>
      <c r="D82" s="70">
        <v>212.68</v>
      </c>
      <c r="E82" s="70">
        <v>123.848</v>
      </c>
      <c r="F82" s="70">
        <f t="shared" si="0"/>
        <v>10.7004672</v>
      </c>
      <c r="G82" s="61">
        <f t="shared" si="20"/>
        <v>162.15749</v>
      </c>
      <c r="H82" s="62">
        <f t="shared" si="21"/>
        <v>1735.160902979328</v>
      </c>
      <c r="I82" s="2" t="s">
        <v>96</v>
      </c>
      <c r="J82" s="10">
        <v>159.42029</v>
      </c>
      <c r="K82" s="10">
        <v>165.03982</v>
      </c>
      <c r="L82" s="10">
        <v>162.01236</v>
      </c>
    </row>
    <row r="83" spans="2:12" ht="24">
      <c r="B83" s="2">
        <v>15</v>
      </c>
      <c r="C83" s="179">
        <v>40063</v>
      </c>
      <c r="D83" s="70">
        <v>212.35</v>
      </c>
      <c r="E83" s="70">
        <v>105.293</v>
      </c>
      <c r="F83" s="70">
        <f t="shared" si="0"/>
        <v>9.0973152</v>
      </c>
      <c r="G83" s="61">
        <f t="shared" si="20"/>
        <v>214.27294666666663</v>
      </c>
      <c r="H83" s="62">
        <f t="shared" si="21"/>
        <v>1949.3085346594557</v>
      </c>
      <c r="I83" s="2" t="s">
        <v>97</v>
      </c>
      <c r="J83" s="10">
        <v>206.42012</v>
      </c>
      <c r="K83" s="10">
        <v>216.66338</v>
      </c>
      <c r="L83" s="10">
        <v>219.73534</v>
      </c>
    </row>
    <row r="84" spans="2:12" ht="24">
      <c r="B84" s="2">
        <v>16</v>
      </c>
      <c r="C84" s="179">
        <v>40071</v>
      </c>
      <c r="D84" s="70">
        <v>212.28</v>
      </c>
      <c r="E84" s="70">
        <v>78.348</v>
      </c>
      <c r="F84" s="70">
        <f t="shared" si="0"/>
        <v>6.769267200000001</v>
      </c>
      <c r="G84" s="61">
        <f t="shared" si="20"/>
        <v>268.26903999999996</v>
      </c>
      <c r="H84" s="62">
        <f t="shared" si="21"/>
        <v>1815.9848132474879</v>
      </c>
      <c r="I84" s="2" t="s">
        <v>98</v>
      </c>
      <c r="J84" s="10">
        <v>268.8434</v>
      </c>
      <c r="K84" s="10">
        <v>282.50083</v>
      </c>
      <c r="L84" s="10">
        <v>253.46289</v>
      </c>
    </row>
    <row r="85" spans="2:12" ht="24">
      <c r="B85" s="2">
        <v>17</v>
      </c>
      <c r="C85" s="179">
        <v>40080</v>
      </c>
      <c r="D85" s="70">
        <v>212.5</v>
      </c>
      <c r="E85" s="70">
        <v>113.607</v>
      </c>
      <c r="F85" s="70">
        <f t="shared" si="0"/>
        <v>9.815644800000001</v>
      </c>
      <c r="G85" s="61">
        <f t="shared" si="20"/>
        <v>166.60088</v>
      </c>
      <c r="H85" s="62">
        <f t="shared" si="21"/>
        <v>1635.2950614474241</v>
      </c>
      <c r="I85" s="2" t="s">
        <v>99</v>
      </c>
      <c r="J85" s="10">
        <v>152.79065</v>
      </c>
      <c r="K85" s="10">
        <v>179.1967</v>
      </c>
      <c r="L85" s="10">
        <v>167.81529</v>
      </c>
    </row>
    <row r="86" spans="2:12" ht="24">
      <c r="B86" s="2">
        <v>18</v>
      </c>
      <c r="C86" s="179">
        <v>40093</v>
      </c>
      <c r="D86" s="70">
        <v>212.05</v>
      </c>
      <c r="E86" s="70">
        <v>71.241</v>
      </c>
      <c r="F86" s="70">
        <f t="shared" si="0"/>
        <v>6.1552224</v>
      </c>
      <c r="G86" s="61">
        <f t="shared" si="20"/>
        <v>75.39154666666666</v>
      </c>
      <c r="H86" s="62">
        <f t="shared" si="21"/>
        <v>464.05173681331195</v>
      </c>
      <c r="I86" s="2" t="s">
        <v>100</v>
      </c>
      <c r="J86" s="84">
        <v>78.96066</v>
      </c>
      <c r="K86" s="84">
        <v>78.5067</v>
      </c>
      <c r="L86" s="84">
        <v>68.70728</v>
      </c>
    </row>
    <row r="87" spans="2:12" ht="24">
      <c r="B87" s="2">
        <v>19</v>
      </c>
      <c r="C87" s="179">
        <v>40102</v>
      </c>
      <c r="D87" s="70">
        <v>213.05</v>
      </c>
      <c r="E87" s="70">
        <v>70.975</v>
      </c>
      <c r="F87" s="70">
        <f t="shared" si="0"/>
        <v>6.1322399999999995</v>
      </c>
      <c r="G87" s="61">
        <f t="shared" si="20"/>
        <v>86.51914</v>
      </c>
      <c r="H87" s="62">
        <f t="shared" si="21"/>
        <v>530.5561310735999</v>
      </c>
      <c r="I87" s="2" t="s">
        <v>101</v>
      </c>
      <c r="J87" s="84">
        <v>103.4497</v>
      </c>
      <c r="K87" s="84">
        <v>84.74194</v>
      </c>
      <c r="L87" s="84">
        <v>71.36578</v>
      </c>
    </row>
    <row r="88" spans="2:12" ht="24">
      <c r="B88" s="2">
        <v>20</v>
      </c>
      <c r="C88" s="179">
        <v>40115</v>
      </c>
      <c r="D88" s="70">
        <v>212.05</v>
      </c>
      <c r="E88" s="70">
        <v>57.206</v>
      </c>
      <c r="F88" s="70">
        <f t="shared" si="0"/>
        <v>4.9425984000000005</v>
      </c>
      <c r="G88" s="61">
        <f t="shared" si="20"/>
        <v>46.555483333333335</v>
      </c>
      <c r="H88" s="62">
        <f t="shared" si="21"/>
        <v>230.10505743456002</v>
      </c>
      <c r="I88" s="2" t="s">
        <v>102</v>
      </c>
      <c r="J88" s="84">
        <v>45.73382</v>
      </c>
      <c r="K88" s="84">
        <v>48.33177</v>
      </c>
      <c r="L88" s="84">
        <v>45.60086</v>
      </c>
    </row>
    <row r="89" spans="2:12" ht="24">
      <c r="B89" s="2">
        <v>21</v>
      </c>
      <c r="C89" s="179">
        <v>40122</v>
      </c>
      <c r="D89" s="70">
        <v>211.9</v>
      </c>
      <c r="E89" s="70">
        <v>45.714</v>
      </c>
      <c r="F89" s="70">
        <f t="shared" si="0"/>
        <v>3.9496896</v>
      </c>
      <c r="G89" s="61">
        <f t="shared" si="20"/>
        <v>26.997933333333332</v>
      </c>
      <c r="H89" s="62">
        <f t="shared" si="21"/>
        <v>106.63345650816</v>
      </c>
      <c r="I89" s="2" t="s">
        <v>103</v>
      </c>
      <c r="J89" s="84">
        <v>21.28306</v>
      </c>
      <c r="K89" s="84">
        <v>37.31343</v>
      </c>
      <c r="L89" s="84">
        <v>22.39731</v>
      </c>
    </row>
    <row r="90" spans="2:12" ht="24">
      <c r="B90" s="2">
        <v>22</v>
      </c>
      <c r="C90" s="179">
        <v>40129</v>
      </c>
      <c r="D90" s="70">
        <v>211.94</v>
      </c>
      <c r="E90" s="70">
        <v>33.839</v>
      </c>
      <c r="F90" s="70">
        <f t="shared" si="0"/>
        <v>2.9236896</v>
      </c>
      <c r="G90" s="61">
        <f t="shared" si="20"/>
        <v>42.961396666666666</v>
      </c>
      <c r="H90" s="62">
        <f t="shared" si="21"/>
        <v>125.605788635808</v>
      </c>
      <c r="I90" s="2" t="s">
        <v>104</v>
      </c>
      <c r="J90" s="84">
        <v>45.98406</v>
      </c>
      <c r="K90" s="84">
        <v>54.89111</v>
      </c>
      <c r="L90" s="84">
        <v>28.00902</v>
      </c>
    </row>
    <row r="91" spans="2:12" ht="24">
      <c r="B91" s="2">
        <v>23</v>
      </c>
      <c r="C91" s="179">
        <v>40143</v>
      </c>
      <c r="D91" s="70">
        <v>211.72</v>
      </c>
      <c r="E91" s="70">
        <v>25.932</v>
      </c>
      <c r="F91" s="70">
        <f t="shared" si="0"/>
        <v>2.2405248</v>
      </c>
      <c r="G91" s="70">
        <f t="shared" si="20"/>
        <v>32.19851666666667</v>
      </c>
      <c r="H91" s="70">
        <f t="shared" si="21"/>
        <v>72.14157511488001</v>
      </c>
      <c r="I91" s="2" t="s">
        <v>105</v>
      </c>
      <c r="J91" s="84">
        <v>34.66042</v>
      </c>
      <c r="K91" s="84">
        <v>32.11945</v>
      </c>
      <c r="L91" s="84">
        <v>29.81568</v>
      </c>
    </row>
    <row r="92" spans="2:12" ht="24">
      <c r="B92" s="2">
        <v>24</v>
      </c>
      <c r="C92" s="179">
        <v>40155</v>
      </c>
      <c r="D92" s="70">
        <v>211.67</v>
      </c>
      <c r="E92" s="70">
        <v>22.079</v>
      </c>
      <c r="F92" s="70">
        <f t="shared" si="0"/>
        <v>1.9076256000000003</v>
      </c>
      <c r="G92" s="70">
        <f t="shared" si="20"/>
        <v>37.573253333333334</v>
      </c>
      <c r="H92" s="70">
        <f t="shared" si="21"/>
        <v>71.675699933952</v>
      </c>
      <c r="I92" s="2" t="s">
        <v>80</v>
      </c>
      <c r="J92" s="84">
        <v>34.06326</v>
      </c>
      <c r="K92" s="84">
        <v>37.2905</v>
      </c>
      <c r="L92" s="84">
        <v>41.366</v>
      </c>
    </row>
    <row r="93" spans="2:12" ht="24">
      <c r="B93" s="2">
        <v>25</v>
      </c>
      <c r="C93" s="179">
        <v>40164</v>
      </c>
      <c r="D93" s="70">
        <v>211.69</v>
      </c>
      <c r="E93" s="70">
        <v>18.836</v>
      </c>
      <c r="F93" s="70">
        <f t="shared" si="0"/>
        <v>1.6274304</v>
      </c>
      <c r="G93" s="70">
        <f t="shared" si="20"/>
        <v>35.99006333333333</v>
      </c>
      <c r="H93" s="70">
        <f t="shared" si="21"/>
        <v>58.571323166591995</v>
      </c>
      <c r="I93" s="2" t="s">
        <v>81</v>
      </c>
      <c r="J93" s="84">
        <v>28.20526</v>
      </c>
      <c r="K93" s="84">
        <v>29.37223</v>
      </c>
      <c r="L93" s="84">
        <v>50.3927</v>
      </c>
    </row>
    <row r="94" spans="2:12" ht="24">
      <c r="B94" s="2">
        <v>26</v>
      </c>
      <c r="C94" s="179">
        <v>40175</v>
      </c>
      <c r="D94" s="70">
        <v>211.65</v>
      </c>
      <c r="E94" s="70">
        <v>16.703</v>
      </c>
      <c r="F94" s="70">
        <f t="shared" si="0"/>
        <v>1.4431392</v>
      </c>
      <c r="G94" s="70">
        <f t="shared" si="20"/>
        <v>49.23533333333333</v>
      </c>
      <c r="H94" s="70">
        <f t="shared" si="21"/>
        <v>71.0534395584</v>
      </c>
      <c r="I94" s="2" t="s">
        <v>82</v>
      </c>
      <c r="J94" s="84">
        <v>38.9105</v>
      </c>
      <c r="K94" s="84">
        <v>59.1408</v>
      </c>
      <c r="L94" s="84">
        <v>49.6547</v>
      </c>
    </row>
    <row r="95" spans="2:12" ht="24">
      <c r="B95" s="2">
        <v>27</v>
      </c>
      <c r="C95" s="179">
        <v>40184</v>
      </c>
      <c r="D95" s="70">
        <v>211.63</v>
      </c>
      <c r="E95" s="70">
        <v>14.378</v>
      </c>
      <c r="F95" s="70">
        <f t="shared" si="0"/>
        <v>1.2422592000000001</v>
      </c>
      <c r="G95" s="70">
        <f t="shared" si="20"/>
        <v>17.105533333333334</v>
      </c>
      <c r="H95" s="70">
        <f t="shared" si="21"/>
        <v>21.249506154240002</v>
      </c>
      <c r="I95" s="2" t="s">
        <v>106</v>
      </c>
      <c r="J95" s="84">
        <v>18.73829</v>
      </c>
      <c r="K95" s="84">
        <v>11.8785</v>
      </c>
      <c r="L95" s="84">
        <v>20.69981</v>
      </c>
    </row>
    <row r="96" spans="2:12" ht="24">
      <c r="B96" s="2">
        <v>28</v>
      </c>
      <c r="C96" s="179">
        <v>40190</v>
      </c>
      <c r="D96" s="70">
        <v>211.64</v>
      </c>
      <c r="E96" s="70">
        <v>14.378</v>
      </c>
      <c r="F96" s="70">
        <f t="shared" si="0"/>
        <v>1.2422592000000001</v>
      </c>
      <c r="G96" s="70">
        <f t="shared" si="20"/>
        <v>24.030286666666665</v>
      </c>
      <c r="H96" s="70">
        <f t="shared" si="21"/>
        <v>29.851844690304002</v>
      </c>
      <c r="I96" s="2" t="s">
        <v>107</v>
      </c>
      <c r="J96" s="84">
        <v>19.18786</v>
      </c>
      <c r="K96" s="84">
        <v>26.18019</v>
      </c>
      <c r="L96" s="84">
        <v>26.72281</v>
      </c>
    </row>
    <row r="97" spans="2:12" ht="24">
      <c r="B97" s="2">
        <v>29</v>
      </c>
      <c r="C97" s="179">
        <v>40196</v>
      </c>
      <c r="D97" s="70">
        <v>211.6</v>
      </c>
      <c r="E97" s="70">
        <v>13.94</v>
      </c>
      <c r="F97" s="70">
        <f t="shared" si="0"/>
        <v>1.204416</v>
      </c>
      <c r="G97" s="70">
        <f t="shared" si="20"/>
        <v>25.57021333333333</v>
      </c>
      <c r="H97" s="70">
        <f t="shared" si="21"/>
        <v>30.797174062079996</v>
      </c>
      <c r="I97" s="2" t="s">
        <v>108</v>
      </c>
      <c r="J97" s="84">
        <v>24.97918</v>
      </c>
      <c r="K97" s="84">
        <v>33.14551</v>
      </c>
      <c r="L97" s="84">
        <v>18.58595</v>
      </c>
    </row>
    <row r="98" spans="2:12" ht="24">
      <c r="B98" s="2">
        <v>30</v>
      </c>
      <c r="C98" s="179">
        <v>40213</v>
      </c>
      <c r="D98" s="70">
        <v>211.6</v>
      </c>
      <c r="E98" s="70">
        <v>10.902</v>
      </c>
      <c r="F98" s="70">
        <f t="shared" si="0"/>
        <v>0.9419328</v>
      </c>
      <c r="G98" s="70">
        <f t="shared" si="20"/>
        <v>34.825653333333335</v>
      </c>
      <c r="H98" s="70">
        <f t="shared" si="21"/>
        <v>32.803425156096004</v>
      </c>
      <c r="I98" s="2" t="s">
        <v>109</v>
      </c>
      <c r="J98" s="84">
        <v>14.97108</v>
      </c>
      <c r="K98" s="84">
        <v>47.97572</v>
      </c>
      <c r="L98" s="84">
        <v>41.53016</v>
      </c>
    </row>
    <row r="99" spans="2:12" ht="24">
      <c r="B99" s="2">
        <v>31</v>
      </c>
      <c r="C99" s="179">
        <v>40218</v>
      </c>
      <c r="D99" s="70">
        <v>211.58</v>
      </c>
      <c r="E99" s="70">
        <v>8.691</v>
      </c>
      <c r="F99" s="70">
        <f t="shared" si="0"/>
        <v>0.7509024000000001</v>
      </c>
      <c r="G99" s="70">
        <f t="shared" si="20"/>
        <v>29.35463</v>
      </c>
      <c r="H99" s="70">
        <f t="shared" si="21"/>
        <v>22.042462118112002</v>
      </c>
      <c r="I99" s="2" t="s">
        <v>111</v>
      </c>
      <c r="J99" s="84">
        <v>23.54978</v>
      </c>
      <c r="K99" s="84">
        <v>30.95842</v>
      </c>
      <c r="L99" s="84">
        <v>33.55569</v>
      </c>
    </row>
    <row r="100" spans="2:12" ht="24">
      <c r="B100" s="2">
        <v>32</v>
      </c>
      <c r="C100" s="179">
        <v>40232</v>
      </c>
      <c r="D100" s="70">
        <v>211.55</v>
      </c>
      <c r="E100" s="70">
        <v>6.43</v>
      </c>
      <c r="F100" s="70">
        <f t="shared" si="0"/>
        <v>0.555552</v>
      </c>
      <c r="G100" s="70">
        <f t="shared" si="20"/>
        <v>39.60737666666667</v>
      </c>
      <c r="H100" s="70">
        <f t="shared" si="21"/>
        <v>22.00395732192</v>
      </c>
      <c r="I100" s="2" t="s">
        <v>110</v>
      </c>
      <c r="J100" s="84">
        <v>38.10561</v>
      </c>
      <c r="K100" s="84">
        <v>39.9774</v>
      </c>
      <c r="L100" s="84">
        <v>40.73912</v>
      </c>
    </row>
    <row r="101" spans="2:12" ht="24">
      <c r="B101" s="2">
        <v>33</v>
      </c>
      <c r="C101" s="179">
        <v>40241</v>
      </c>
      <c r="D101" s="70">
        <v>211.53</v>
      </c>
      <c r="E101" s="70">
        <v>5.112</v>
      </c>
      <c r="F101" s="70">
        <f t="shared" si="0"/>
        <v>0.44167680000000004</v>
      </c>
      <c r="G101" s="70">
        <f aca="true" t="shared" si="22" ref="G101:G198">+AVERAGE(J101:L101)</f>
        <v>29.17025</v>
      </c>
      <c r="H101" s="70">
        <f aca="true" t="shared" si="23" ref="H101:H198">G101*F101</f>
        <v>12.883822675200001</v>
      </c>
      <c r="I101" s="2" t="s">
        <v>117</v>
      </c>
      <c r="J101" s="84">
        <v>28.51453</v>
      </c>
      <c r="K101" s="84">
        <v>31.85685</v>
      </c>
      <c r="L101" s="84">
        <v>27.13937</v>
      </c>
    </row>
    <row r="102" spans="2:12" ht="24">
      <c r="B102" s="2">
        <v>34</v>
      </c>
      <c r="C102" s="179">
        <v>40248</v>
      </c>
      <c r="D102" s="70">
        <v>211.5</v>
      </c>
      <c r="E102" s="70">
        <v>5.963</v>
      </c>
      <c r="F102" s="70">
        <f t="shared" si="0"/>
        <v>0.5152032000000001</v>
      </c>
      <c r="G102" s="70">
        <f t="shared" si="22"/>
        <v>34.7701</v>
      </c>
      <c r="H102" s="70">
        <f t="shared" si="23"/>
        <v>17.913666784320004</v>
      </c>
      <c r="I102" s="2" t="s">
        <v>118</v>
      </c>
      <c r="J102" s="84">
        <v>46.8247</v>
      </c>
      <c r="K102" s="84">
        <v>22.80606</v>
      </c>
      <c r="L102" s="84">
        <v>34.67954</v>
      </c>
    </row>
    <row r="103" spans="2:12" ht="24.75" thickBot="1">
      <c r="B103" s="87">
        <v>35</v>
      </c>
      <c r="C103" s="184">
        <v>40262</v>
      </c>
      <c r="D103" s="88">
        <v>211.52</v>
      </c>
      <c r="E103" s="88">
        <v>6.963</v>
      </c>
      <c r="F103" s="88">
        <f t="shared" si="0"/>
        <v>0.6016032</v>
      </c>
      <c r="G103" s="88">
        <f t="shared" si="22"/>
        <v>39.03057999999999</v>
      </c>
      <c r="H103" s="88">
        <f t="shared" si="23"/>
        <v>23.480921825855997</v>
      </c>
      <c r="I103" s="87" t="s">
        <v>119</v>
      </c>
      <c r="J103" s="105">
        <v>32.04118</v>
      </c>
      <c r="K103" s="105">
        <v>39.96918</v>
      </c>
      <c r="L103" s="105">
        <v>45.08138</v>
      </c>
    </row>
    <row r="104" spans="2:12" ht="24.75" thickTop="1">
      <c r="B104" s="5">
        <v>1</v>
      </c>
      <c r="C104" s="181">
        <v>40289</v>
      </c>
      <c r="D104" s="63">
        <v>211.55</v>
      </c>
      <c r="E104" s="63">
        <v>7.59</v>
      </c>
      <c r="F104" s="63">
        <f t="shared" si="0"/>
        <v>0.655776</v>
      </c>
      <c r="G104" s="70">
        <f t="shared" si="22"/>
        <v>41.025870000000005</v>
      </c>
      <c r="H104" s="70">
        <f t="shared" si="23"/>
        <v>26.903780925120003</v>
      </c>
      <c r="I104" s="90" t="s">
        <v>112</v>
      </c>
      <c r="J104" s="89">
        <v>32.93988</v>
      </c>
      <c r="K104" s="89">
        <v>20.35446</v>
      </c>
      <c r="L104" s="89">
        <v>69.78327</v>
      </c>
    </row>
    <row r="105" spans="2:12" ht="24">
      <c r="B105" s="2">
        <v>2</v>
      </c>
      <c r="C105" s="179">
        <v>40294</v>
      </c>
      <c r="D105" s="70">
        <v>211.53</v>
      </c>
      <c r="E105" s="70">
        <v>6.481</v>
      </c>
      <c r="F105" s="70">
        <f t="shared" si="0"/>
        <v>0.5599584</v>
      </c>
      <c r="G105" s="70">
        <f t="shared" si="22"/>
        <v>32.87329</v>
      </c>
      <c r="H105" s="70">
        <f t="shared" si="23"/>
        <v>18.407674871136</v>
      </c>
      <c r="I105" s="2" t="s">
        <v>113</v>
      </c>
      <c r="J105" s="84">
        <v>31.65988</v>
      </c>
      <c r="K105" s="84">
        <v>23.32708</v>
      </c>
      <c r="L105" s="84">
        <v>43.63291</v>
      </c>
    </row>
    <row r="106" spans="2:12" ht="24">
      <c r="B106" s="2">
        <v>3</v>
      </c>
      <c r="C106" s="179">
        <v>40304</v>
      </c>
      <c r="D106" s="70">
        <v>211.55</v>
      </c>
      <c r="E106" s="70">
        <v>6.571</v>
      </c>
      <c r="F106" s="70">
        <f t="shared" si="0"/>
        <v>0.5677344</v>
      </c>
      <c r="G106" s="70">
        <f t="shared" si="22"/>
        <v>186.89964999999998</v>
      </c>
      <c r="H106" s="70">
        <f t="shared" si="23"/>
        <v>106.10936065295998</v>
      </c>
      <c r="I106" s="2" t="s">
        <v>114</v>
      </c>
      <c r="J106" s="84">
        <v>170.66365</v>
      </c>
      <c r="K106" s="84">
        <v>200.78109</v>
      </c>
      <c r="L106" s="84">
        <v>189.25421</v>
      </c>
    </row>
    <row r="107" spans="2:12" ht="24">
      <c r="B107" s="2">
        <v>4</v>
      </c>
      <c r="C107" s="179">
        <v>40318</v>
      </c>
      <c r="D107" s="70">
        <v>211.62</v>
      </c>
      <c r="E107" s="70">
        <v>12.035</v>
      </c>
      <c r="F107" s="70">
        <f t="shared" si="0"/>
        <v>1.039824</v>
      </c>
      <c r="G107" s="70">
        <f t="shared" si="22"/>
        <v>1892.8452466666668</v>
      </c>
      <c r="H107" s="70">
        <f t="shared" si="23"/>
        <v>1968.2259157699202</v>
      </c>
      <c r="I107" s="2" t="s">
        <v>115</v>
      </c>
      <c r="J107" s="84">
        <v>1989.81607</v>
      </c>
      <c r="K107" s="84">
        <v>1966.29213</v>
      </c>
      <c r="L107" s="84">
        <v>1722.42754</v>
      </c>
    </row>
    <row r="108" spans="2:12" ht="24">
      <c r="B108" s="2">
        <v>5</v>
      </c>
      <c r="C108" s="179">
        <v>40322</v>
      </c>
      <c r="D108" s="70">
        <v>211.95</v>
      </c>
      <c r="E108" s="70">
        <v>47.305</v>
      </c>
      <c r="F108" s="70">
        <f t="shared" si="0"/>
        <v>4.087152000000001</v>
      </c>
      <c r="G108" s="70">
        <f t="shared" si="22"/>
        <v>1822.0927100000001</v>
      </c>
      <c r="H108" s="70">
        <f t="shared" si="23"/>
        <v>7447.169863861922</v>
      </c>
      <c r="I108" s="2" t="s">
        <v>116</v>
      </c>
      <c r="J108" s="84">
        <v>1875.09782</v>
      </c>
      <c r="K108" s="84">
        <v>1747.9616</v>
      </c>
      <c r="L108" s="84">
        <v>1843.21871</v>
      </c>
    </row>
    <row r="109" spans="2:12" ht="24">
      <c r="B109" s="2">
        <v>6</v>
      </c>
      <c r="C109" s="179">
        <v>40332</v>
      </c>
      <c r="D109" s="70">
        <v>211.57</v>
      </c>
      <c r="E109" s="70">
        <v>9.04</v>
      </c>
      <c r="F109" s="70">
        <f t="shared" si="0"/>
        <v>0.781056</v>
      </c>
      <c r="G109" s="70">
        <f t="shared" si="22"/>
        <v>250.58051666666665</v>
      </c>
      <c r="H109" s="70">
        <f t="shared" si="23"/>
        <v>195.7174160256</v>
      </c>
      <c r="I109" s="2" t="s">
        <v>88</v>
      </c>
      <c r="J109" s="84">
        <v>235.16468</v>
      </c>
      <c r="K109" s="84">
        <v>256.76185</v>
      </c>
      <c r="L109" s="84">
        <v>259.81502</v>
      </c>
    </row>
    <row r="110" spans="2:12" ht="24">
      <c r="B110" s="2">
        <v>7</v>
      </c>
      <c r="C110" s="179">
        <v>40343</v>
      </c>
      <c r="D110" s="70">
        <v>211.74</v>
      </c>
      <c r="E110" s="70">
        <v>23.022</v>
      </c>
      <c r="F110" s="70">
        <f t="shared" si="0"/>
        <v>1.9891008</v>
      </c>
      <c r="G110" s="70">
        <f t="shared" si="22"/>
        <v>144.34133666666665</v>
      </c>
      <c r="H110" s="70">
        <f t="shared" si="23"/>
        <v>287.10946823673595</v>
      </c>
      <c r="I110" s="2" t="s">
        <v>89</v>
      </c>
      <c r="J110" s="84">
        <v>137.51787</v>
      </c>
      <c r="K110" s="84">
        <v>150.0473</v>
      </c>
      <c r="L110" s="84">
        <v>145.45884</v>
      </c>
    </row>
    <row r="111" spans="2:12" ht="24">
      <c r="B111" s="2">
        <v>8</v>
      </c>
      <c r="C111" s="179">
        <v>40357</v>
      </c>
      <c r="D111" s="70">
        <v>211.85</v>
      </c>
      <c r="E111" s="70">
        <v>27.108</v>
      </c>
      <c r="F111" s="70">
        <f t="shared" si="0"/>
        <v>2.3421312000000003</v>
      </c>
      <c r="G111" s="70">
        <f t="shared" si="22"/>
        <v>126.26811333333332</v>
      </c>
      <c r="H111" s="70">
        <f t="shared" si="23"/>
        <v>295.736487803136</v>
      </c>
      <c r="I111" s="2" t="s">
        <v>90</v>
      </c>
      <c r="J111" s="84">
        <v>123.08118</v>
      </c>
      <c r="K111" s="84">
        <v>133.58512</v>
      </c>
      <c r="L111" s="84">
        <v>122.13804</v>
      </c>
    </row>
    <row r="112" spans="2:12" ht="24">
      <c r="B112" s="2">
        <v>9</v>
      </c>
      <c r="C112" s="179">
        <v>40364</v>
      </c>
      <c r="D112" s="70">
        <v>211.65</v>
      </c>
      <c r="E112" s="70">
        <v>16.514</v>
      </c>
      <c r="F112" s="70">
        <f t="shared" si="0"/>
        <v>1.4268096000000001</v>
      </c>
      <c r="G112" s="70">
        <f t="shared" si="22"/>
        <v>296.98064666666664</v>
      </c>
      <c r="H112" s="70">
        <f t="shared" si="23"/>
        <v>423.734837678208</v>
      </c>
      <c r="I112" s="91" t="s">
        <v>91</v>
      </c>
      <c r="J112" s="84">
        <v>301.81519</v>
      </c>
      <c r="K112" s="84">
        <v>302.24758</v>
      </c>
      <c r="L112" s="84">
        <v>286.87917</v>
      </c>
    </row>
    <row r="113" spans="2:12" ht="24">
      <c r="B113" s="2">
        <v>10</v>
      </c>
      <c r="C113" s="179">
        <v>40377</v>
      </c>
      <c r="D113" s="70">
        <v>217.58</v>
      </c>
      <c r="E113" s="70">
        <v>709.685</v>
      </c>
      <c r="F113" s="70">
        <f t="shared" si="0"/>
        <v>61.316784</v>
      </c>
      <c r="G113" s="70">
        <f t="shared" si="22"/>
        <v>2285.5448266666667</v>
      </c>
      <c r="H113" s="70">
        <f t="shared" si="23"/>
        <v>140142.25845903743</v>
      </c>
      <c r="I113" s="91" t="s">
        <v>92</v>
      </c>
      <c r="J113" s="84">
        <v>2293.49348</v>
      </c>
      <c r="K113" s="84">
        <v>2277.95786</v>
      </c>
      <c r="L113" s="84">
        <v>2285.18314</v>
      </c>
    </row>
    <row r="114" spans="2:12" ht="24">
      <c r="B114" s="2">
        <v>11</v>
      </c>
      <c r="C114" s="179">
        <v>40387</v>
      </c>
      <c r="D114" s="70">
        <v>213.46</v>
      </c>
      <c r="E114" s="70">
        <v>176.454</v>
      </c>
      <c r="F114" s="70">
        <f t="shared" si="0"/>
        <v>15.245625600000002</v>
      </c>
      <c r="G114" s="70">
        <f t="shared" si="22"/>
        <v>1054.8021666666666</v>
      </c>
      <c r="H114" s="70">
        <f t="shared" si="23"/>
        <v>16081.1189150688</v>
      </c>
      <c r="I114" s="91" t="s">
        <v>93</v>
      </c>
      <c r="J114" s="84">
        <v>1067.79717</v>
      </c>
      <c r="K114" s="84">
        <v>1021.36062</v>
      </c>
      <c r="L114" s="84">
        <v>1075.24871</v>
      </c>
    </row>
    <row r="115" spans="2:12" ht="24">
      <c r="B115" s="2">
        <v>12</v>
      </c>
      <c r="C115" s="179">
        <v>40392</v>
      </c>
      <c r="D115" s="70">
        <v>212.45</v>
      </c>
      <c r="E115" s="70">
        <v>106.001</v>
      </c>
      <c r="F115" s="70">
        <f t="shared" si="0"/>
        <v>9.158486400000001</v>
      </c>
      <c r="G115" s="70">
        <f t="shared" si="22"/>
        <v>171.28886</v>
      </c>
      <c r="H115" s="70">
        <f t="shared" si="23"/>
        <v>1568.7466947815042</v>
      </c>
      <c r="I115" s="91" t="s">
        <v>94</v>
      </c>
      <c r="J115" s="84">
        <v>173.46975</v>
      </c>
      <c r="K115" s="84">
        <v>167.95107</v>
      </c>
      <c r="L115" s="84">
        <v>172.44576</v>
      </c>
    </row>
    <row r="116" spans="2:12" ht="24">
      <c r="B116" s="2">
        <v>13</v>
      </c>
      <c r="C116" s="179">
        <v>40407</v>
      </c>
      <c r="D116" s="70">
        <v>214.35</v>
      </c>
      <c r="E116" s="70">
        <v>349.87</v>
      </c>
      <c r="F116" s="70">
        <f t="shared" si="0"/>
        <v>30.228768000000002</v>
      </c>
      <c r="G116" s="70">
        <f t="shared" si="22"/>
        <v>2152.2070900000003</v>
      </c>
      <c r="H116" s="70">
        <f t="shared" si="23"/>
        <v>65058.568811565136</v>
      </c>
      <c r="I116" s="91" t="s">
        <v>95</v>
      </c>
      <c r="J116" s="84">
        <v>2195.94122</v>
      </c>
      <c r="K116" s="84">
        <v>2215.58422</v>
      </c>
      <c r="L116" s="84">
        <v>2045.09583</v>
      </c>
    </row>
    <row r="117" spans="2:12" ht="24">
      <c r="B117" s="2">
        <v>14</v>
      </c>
      <c r="C117" s="179">
        <v>40413</v>
      </c>
      <c r="D117" s="70">
        <v>214.26</v>
      </c>
      <c r="E117" s="70">
        <v>273.374</v>
      </c>
      <c r="F117" s="70">
        <f t="shared" si="0"/>
        <v>23.619513600000005</v>
      </c>
      <c r="G117" s="70">
        <f t="shared" si="22"/>
        <v>882.1573833333332</v>
      </c>
      <c r="H117" s="70">
        <f t="shared" si="23"/>
        <v>20836.12831298208</v>
      </c>
      <c r="I117" s="91" t="s">
        <v>96</v>
      </c>
      <c r="J117" s="84">
        <v>928.82022</v>
      </c>
      <c r="K117" s="84">
        <v>824.8016</v>
      </c>
      <c r="L117" s="84">
        <v>892.85033</v>
      </c>
    </row>
    <row r="118" spans="2:12" ht="24">
      <c r="B118" s="2">
        <v>15</v>
      </c>
      <c r="C118" s="179">
        <v>40430</v>
      </c>
      <c r="D118" s="70">
        <v>213.43</v>
      </c>
      <c r="E118" s="70">
        <v>197.825</v>
      </c>
      <c r="F118" s="70">
        <f t="shared" si="0"/>
        <v>17.09208</v>
      </c>
      <c r="G118" s="70">
        <f t="shared" si="22"/>
        <v>462.9819233333333</v>
      </c>
      <c r="H118" s="70">
        <f t="shared" si="23"/>
        <v>7913.324072167199</v>
      </c>
      <c r="I118" s="2" t="s">
        <v>97</v>
      </c>
      <c r="J118" s="84">
        <v>491.93851</v>
      </c>
      <c r="K118" s="84">
        <v>453.11817</v>
      </c>
      <c r="L118" s="84">
        <v>443.88909</v>
      </c>
    </row>
    <row r="119" spans="2:12" ht="24">
      <c r="B119" s="2">
        <v>16</v>
      </c>
      <c r="C119" s="179">
        <v>40434</v>
      </c>
      <c r="D119" s="70">
        <v>214.17</v>
      </c>
      <c r="E119" s="70">
        <v>302.815</v>
      </c>
      <c r="F119" s="70">
        <f t="shared" si="0"/>
        <v>26.163216000000002</v>
      </c>
      <c r="G119" s="70">
        <f t="shared" si="22"/>
        <v>326.40466333333336</v>
      </c>
      <c r="H119" s="70">
        <f t="shared" si="23"/>
        <v>8539.79571019728</v>
      </c>
      <c r="I119" s="2" t="s">
        <v>98</v>
      </c>
      <c r="J119" s="84">
        <v>316.21659</v>
      </c>
      <c r="K119" s="84">
        <v>337.69179</v>
      </c>
      <c r="L119" s="84">
        <v>325.30561</v>
      </c>
    </row>
    <row r="120" spans="2:12" ht="24">
      <c r="B120" s="2">
        <v>17</v>
      </c>
      <c r="C120" s="179">
        <v>40441</v>
      </c>
      <c r="D120" s="70">
        <v>213.99</v>
      </c>
      <c r="E120" s="70">
        <v>274.072</v>
      </c>
      <c r="F120" s="70">
        <f t="shared" si="0"/>
        <v>23.6798208</v>
      </c>
      <c r="G120" s="70">
        <f t="shared" si="22"/>
        <v>487.16929666666664</v>
      </c>
      <c r="H120" s="70">
        <f t="shared" si="23"/>
        <v>11536.081644328704</v>
      </c>
      <c r="I120" s="2" t="s">
        <v>99</v>
      </c>
      <c r="J120" s="84">
        <v>490.88894</v>
      </c>
      <c r="K120" s="84">
        <v>483.9887</v>
      </c>
      <c r="L120" s="84">
        <v>486.63025</v>
      </c>
    </row>
    <row r="121" spans="2:12" ht="24">
      <c r="B121" s="2">
        <v>18</v>
      </c>
      <c r="C121" s="179">
        <v>40455</v>
      </c>
      <c r="D121" s="70">
        <v>212.5</v>
      </c>
      <c r="E121" s="70">
        <v>120.782</v>
      </c>
      <c r="F121" s="70">
        <f t="shared" si="0"/>
        <v>10.4355648</v>
      </c>
      <c r="G121" s="70">
        <f t="shared" si="22"/>
        <v>110.84625999999999</v>
      </c>
      <c r="H121" s="70">
        <f t="shared" si="23"/>
        <v>1156.743329067648</v>
      </c>
      <c r="I121" s="2" t="s">
        <v>100</v>
      </c>
      <c r="J121" s="84">
        <v>104.85731</v>
      </c>
      <c r="K121" s="84">
        <v>111.73002</v>
      </c>
      <c r="L121" s="84">
        <v>115.95145</v>
      </c>
    </row>
    <row r="122" spans="2:12" ht="24">
      <c r="B122" s="2">
        <v>19</v>
      </c>
      <c r="C122" s="179">
        <v>40465</v>
      </c>
      <c r="D122" s="70">
        <v>212.34</v>
      </c>
      <c r="E122" s="70">
        <v>91.536</v>
      </c>
      <c r="F122" s="70">
        <f t="shared" si="0"/>
        <v>7.9087104</v>
      </c>
      <c r="G122" s="70">
        <f t="shared" si="22"/>
        <v>134.70077333333333</v>
      </c>
      <c r="H122" s="70">
        <f t="shared" si="23"/>
        <v>1065.3094069493761</v>
      </c>
      <c r="I122" s="2" t="s">
        <v>101</v>
      </c>
      <c r="J122" s="84">
        <v>143.02697</v>
      </c>
      <c r="K122" s="84">
        <v>132.97587</v>
      </c>
      <c r="L122" s="84">
        <v>128.09948</v>
      </c>
    </row>
    <row r="123" spans="2:12" ht="24">
      <c r="B123" s="2">
        <v>20</v>
      </c>
      <c r="C123" s="179">
        <v>40478</v>
      </c>
      <c r="D123" s="70">
        <v>212.16</v>
      </c>
      <c r="E123" s="70">
        <v>82.455</v>
      </c>
      <c r="F123" s="70">
        <f t="shared" si="0"/>
        <v>7.124112</v>
      </c>
      <c r="G123" s="70">
        <f t="shared" si="22"/>
        <v>17.422893333333334</v>
      </c>
      <c r="H123" s="70">
        <f t="shared" si="23"/>
        <v>124.12264347072</v>
      </c>
      <c r="I123" s="2" t="s">
        <v>102</v>
      </c>
      <c r="J123" s="84">
        <v>18.18126</v>
      </c>
      <c r="K123" s="84">
        <v>18.6248</v>
      </c>
      <c r="L123" s="84">
        <v>15.46262</v>
      </c>
    </row>
    <row r="124" spans="2:12" ht="24">
      <c r="B124" s="2">
        <v>21</v>
      </c>
      <c r="C124" s="179">
        <v>40483</v>
      </c>
      <c r="D124" s="70">
        <v>211.98</v>
      </c>
      <c r="E124" s="70">
        <v>49.33</v>
      </c>
      <c r="F124" s="70">
        <f t="shared" si="0"/>
        <v>4.262112</v>
      </c>
      <c r="G124" s="70">
        <f t="shared" si="22"/>
        <v>18.22746</v>
      </c>
      <c r="H124" s="70">
        <f t="shared" si="23"/>
        <v>77.68747599552</v>
      </c>
      <c r="I124" s="2" t="s">
        <v>103</v>
      </c>
      <c r="J124" s="84">
        <v>11.64399</v>
      </c>
      <c r="K124" s="84">
        <v>12.02151</v>
      </c>
      <c r="L124" s="84">
        <v>31.01688</v>
      </c>
    </row>
    <row r="125" spans="2:12" ht="24">
      <c r="B125" s="2">
        <v>22</v>
      </c>
      <c r="C125" s="179">
        <v>40497</v>
      </c>
      <c r="D125" s="70">
        <v>211.85</v>
      </c>
      <c r="E125" s="70">
        <v>35.665</v>
      </c>
      <c r="F125" s="70">
        <f t="shared" si="0"/>
        <v>3.081456</v>
      </c>
      <c r="G125" s="70">
        <f t="shared" si="22"/>
        <v>22.081823333333332</v>
      </c>
      <c r="H125" s="70">
        <f t="shared" si="23"/>
        <v>68.04416700144</v>
      </c>
      <c r="I125" s="2" t="s">
        <v>104</v>
      </c>
      <c r="J125" s="84">
        <v>18.87464</v>
      </c>
      <c r="K125" s="84">
        <v>37.1178</v>
      </c>
      <c r="L125" s="84">
        <v>10.25303</v>
      </c>
    </row>
    <row r="126" spans="2:12" ht="24">
      <c r="B126" s="2">
        <v>23</v>
      </c>
      <c r="C126" s="179">
        <v>40504</v>
      </c>
      <c r="D126" s="70">
        <v>211.8</v>
      </c>
      <c r="E126" s="70">
        <v>34.023</v>
      </c>
      <c r="F126" s="70">
        <f t="shared" si="0"/>
        <v>2.9395872000000005</v>
      </c>
      <c r="G126" s="70">
        <f t="shared" si="22"/>
        <v>11.954426666666665</v>
      </c>
      <c r="H126" s="70">
        <f t="shared" si="23"/>
        <v>35.141079612672</v>
      </c>
      <c r="I126" s="2" t="s">
        <v>105</v>
      </c>
      <c r="J126" s="84">
        <v>13.72712</v>
      </c>
      <c r="K126" s="84">
        <v>11.05627</v>
      </c>
      <c r="L126" s="84">
        <v>11.07989</v>
      </c>
    </row>
    <row r="127" spans="2:12" ht="24">
      <c r="B127" s="2">
        <v>24</v>
      </c>
      <c r="C127" s="179">
        <v>40519</v>
      </c>
      <c r="D127" s="70">
        <v>211.75</v>
      </c>
      <c r="E127" s="70">
        <v>25.208</v>
      </c>
      <c r="F127" s="70">
        <f t="shared" si="0"/>
        <v>2.1779712</v>
      </c>
      <c r="G127" s="70">
        <f t="shared" si="22"/>
        <v>21.73993333333333</v>
      </c>
      <c r="H127" s="70">
        <f t="shared" si="23"/>
        <v>47.34894868991999</v>
      </c>
      <c r="I127" s="2" t="s">
        <v>80</v>
      </c>
      <c r="J127" s="84">
        <v>15.30322</v>
      </c>
      <c r="K127" s="84">
        <v>30.66607</v>
      </c>
      <c r="L127" s="84">
        <v>19.25051</v>
      </c>
    </row>
    <row r="128" spans="2:12" ht="24">
      <c r="B128" s="2">
        <v>25</v>
      </c>
      <c r="C128" s="179">
        <v>40525</v>
      </c>
      <c r="D128" s="70">
        <v>211.83</v>
      </c>
      <c r="E128" s="70">
        <v>32.269</v>
      </c>
      <c r="F128" s="70">
        <f t="shared" si="0"/>
        <v>2.7880416</v>
      </c>
      <c r="G128" s="70">
        <f t="shared" si="22"/>
        <v>26.73305666666667</v>
      </c>
      <c r="H128" s="70">
        <f t="shared" si="23"/>
        <v>74.532874081824</v>
      </c>
      <c r="I128" s="2" t="s">
        <v>81</v>
      </c>
      <c r="J128" s="84">
        <v>23.04778</v>
      </c>
      <c r="K128" s="84">
        <v>19.19235</v>
      </c>
      <c r="L128" s="84">
        <v>37.95904</v>
      </c>
    </row>
    <row r="129" spans="2:12" ht="24">
      <c r="B129" s="2">
        <v>26</v>
      </c>
      <c r="C129" s="179">
        <v>40534</v>
      </c>
      <c r="D129" s="70">
        <v>211.76</v>
      </c>
      <c r="E129" s="70">
        <v>21.417</v>
      </c>
      <c r="F129" s="70">
        <f t="shared" si="0"/>
        <v>1.8504288000000002</v>
      </c>
      <c r="G129" s="70">
        <f t="shared" si="22"/>
        <v>40.012233333333334</v>
      </c>
      <c r="H129" s="70">
        <f t="shared" si="23"/>
        <v>74.03978891232</v>
      </c>
      <c r="I129" s="2" t="s">
        <v>82</v>
      </c>
      <c r="J129" s="84">
        <v>46.68995</v>
      </c>
      <c r="K129" s="84">
        <v>40.17228</v>
      </c>
      <c r="L129" s="84">
        <v>33.17447</v>
      </c>
    </row>
    <row r="130" spans="2:12" ht="24">
      <c r="B130" s="2">
        <v>27</v>
      </c>
      <c r="C130" s="179">
        <v>40548</v>
      </c>
      <c r="D130" s="70">
        <v>211.69</v>
      </c>
      <c r="E130" s="70">
        <v>16.859</v>
      </c>
      <c r="F130" s="70">
        <f t="shared" si="0"/>
        <v>1.4566176000000002</v>
      </c>
      <c r="G130" s="70">
        <f t="shared" si="22"/>
        <v>15.708093333333332</v>
      </c>
      <c r="H130" s="70">
        <f t="shared" si="23"/>
        <v>22.880685211776</v>
      </c>
      <c r="I130" s="2" t="s">
        <v>106</v>
      </c>
      <c r="J130" s="84">
        <v>9.2675</v>
      </c>
      <c r="K130" s="84">
        <v>12.66968</v>
      </c>
      <c r="L130" s="84">
        <v>25.1871</v>
      </c>
    </row>
    <row r="131" spans="2:12" ht="24">
      <c r="B131" s="2">
        <v>28</v>
      </c>
      <c r="C131" s="179">
        <v>40553</v>
      </c>
      <c r="D131" s="70">
        <v>211.67</v>
      </c>
      <c r="E131" s="70">
        <v>13.579</v>
      </c>
      <c r="F131" s="70">
        <f t="shared" si="0"/>
        <v>1.1732256</v>
      </c>
      <c r="G131" s="70">
        <f t="shared" si="22"/>
        <v>21.43644</v>
      </c>
      <c r="H131" s="70">
        <f t="shared" si="23"/>
        <v>25.149780180864003</v>
      </c>
      <c r="I131" s="2" t="s">
        <v>107</v>
      </c>
      <c r="J131" s="84">
        <v>20.4988</v>
      </c>
      <c r="K131" s="84">
        <v>20.96964</v>
      </c>
      <c r="L131" s="84">
        <v>22.84088</v>
      </c>
    </row>
    <row r="132" spans="2:12" ht="24">
      <c r="B132" s="2">
        <v>29</v>
      </c>
      <c r="C132" s="179">
        <v>40567</v>
      </c>
      <c r="D132" s="70">
        <v>211.65</v>
      </c>
      <c r="E132" s="70">
        <v>131.57</v>
      </c>
      <c r="F132" s="70">
        <f t="shared" si="0"/>
        <v>11.367648</v>
      </c>
      <c r="G132" s="70">
        <f t="shared" si="22"/>
        <v>38.33238333333333</v>
      </c>
      <c r="H132" s="70">
        <f t="shared" si="23"/>
        <v>435.7490407344</v>
      </c>
      <c r="I132" s="2" t="s">
        <v>108</v>
      </c>
      <c r="J132" s="84">
        <v>46.11143</v>
      </c>
      <c r="K132" s="84">
        <v>41.80118</v>
      </c>
      <c r="L132" s="84">
        <v>27.08454</v>
      </c>
    </row>
    <row r="133" spans="2:12" ht="24">
      <c r="B133" s="2">
        <v>30</v>
      </c>
      <c r="C133" s="179">
        <v>40582</v>
      </c>
      <c r="D133" s="70">
        <v>211.62</v>
      </c>
      <c r="E133" s="70">
        <v>9.115</v>
      </c>
      <c r="F133" s="70">
        <f t="shared" si="0"/>
        <v>0.787536</v>
      </c>
      <c r="G133" s="70">
        <f t="shared" si="22"/>
        <v>0.7698233333333334</v>
      </c>
      <c r="H133" s="70">
        <f t="shared" si="23"/>
        <v>0.6062635886400001</v>
      </c>
      <c r="I133" s="2" t="s">
        <v>109</v>
      </c>
      <c r="J133" s="84">
        <v>2.30947</v>
      </c>
      <c r="K133" s="84">
        <v>0</v>
      </c>
      <c r="L133" s="84">
        <v>0</v>
      </c>
    </row>
    <row r="134" spans="2:12" ht="24">
      <c r="B134" s="2">
        <v>31</v>
      </c>
      <c r="C134" s="179">
        <v>40589</v>
      </c>
      <c r="D134" s="70">
        <v>211.61</v>
      </c>
      <c r="E134" s="70">
        <v>8.938</v>
      </c>
      <c r="F134" s="70">
        <f t="shared" si="0"/>
        <v>0.7722432000000001</v>
      </c>
      <c r="G134" s="70">
        <f t="shared" si="22"/>
        <v>4.02091</v>
      </c>
      <c r="H134" s="70">
        <f t="shared" si="23"/>
        <v>3.1051204053120003</v>
      </c>
      <c r="I134" s="2" t="s">
        <v>111</v>
      </c>
      <c r="J134" s="84">
        <v>12.06273</v>
      </c>
      <c r="K134" s="84">
        <v>0</v>
      </c>
      <c r="L134" s="84">
        <v>0</v>
      </c>
    </row>
    <row r="135" spans="2:12" ht="24">
      <c r="B135" s="2">
        <v>32</v>
      </c>
      <c r="C135" s="179">
        <v>40597</v>
      </c>
      <c r="D135" s="70">
        <v>211.6</v>
      </c>
      <c r="E135" s="70">
        <v>7.493</v>
      </c>
      <c r="F135" s="70">
        <f t="shared" si="0"/>
        <v>0.6473952000000001</v>
      </c>
      <c r="G135" s="70">
        <f t="shared" si="22"/>
        <v>0.42957333333333336</v>
      </c>
      <c r="H135" s="70">
        <f t="shared" si="23"/>
        <v>0.27810371404800005</v>
      </c>
      <c r="I135" s="2" t="s">
        <v>110</v>
      </c>
      <c r="J135" s="84">
        <v>0</v>
      </c>
      <c r="K135" s="84">
        <v>1.28872</v>
      </c>
      <c r="L135" s="84">
        <v>0</v>
      </c>
    </row>
    <row r="136" spans="2:12" ht="24">
      <c r="B136" s="2">
        <v>33</v>
      </c>
      <c r="C136" s="93">
        <v>19786</v>
      </c>
      <c r="D136" s="70">
        <v>211.63</v>
      </c>
      <c r="E136" s="70">
        <v>9.234</v>
      </c>
      <c r="F136" s="70">
        <f t="shared" si="0"/>
        <v>0.7978176</v>
      </c>
      <c r="G136" s="70">
        <f t="shared" si="22"/>
        <v>32.58414</v>
      </c>
      <c r="H136" s="70">
        <f t="shared" si="23"/>
        <v>25.996200372864</v>
      </c>
      <c r="I136" s="2" t="s">
        <v>117</v>
      </c>
      <c r="J136" s="84">
        <v>30.76134</v>
      </c>
      <c r="K136" s="84">
        <v>26.65144</v>
      </c>
      <c r="L136" s="84">
        <v>40.33964</v>
      </c>
    </row>
    <row r="137" spans="2:12" ht="24">
      <c r="B137" s="2">
        <v>34</v>
      </c>
      <c r="C137" s="93">
        <v>19797</v>
      </c>
      <c r="D137" s="70">
        <v>211.6</v>
      </c>
      <c r="E137" s="70">
        <v>6.439</v>
      </c>
      <c r="F137" s="70">
        <f t="shared" si="0"/>
        <v>0.5563296</v>
      </c>
      <c r="G137" s="70">
        <f t="shared" si="22"/>
        <v>26.182396666666666</v>
      </c>
      <c r="H137" s="70">
        <f t="shared" si="23"/>
        <v>14.566042264607999</v>
      </c>
      <c r="I137" s="2" t="s">
        <v>118</v>
      </c>
      <c r="J137" s="84">
        <v>16.57262</v>
      </c>
      <c r="K137" s="84">
        <v>28.50737</v>
      </c>
      <c r="L137" s="84">
        <v>33.4672</v>
      </c>
    </row>
    <row r="138" spans="1:12" ht="24.75" thickBot="1">
      <c r="A138" s="80"/>
      <c r="B138" s="76">
        <v>35</v>
      </c>
      <c r="C138" s="94">
        <v>19807</v>
      </c>
      <c r="D138" s="77">
        <v>211.63</v>
      </c>
      <c r="E138" s="77">
        <v>9.73</v>
      </c>
      <c r="F138" s="77">
        <f t="shared" si="0"/>
        <v>0.8406720000000001</v>
      </c>
      <c r="G138" s="77">
        <f t="shared" si="22"/>
        <v>56.289203333333326</v>
      </c>
      <c r="H138" s="77">
        <f t="shared" si="23"/>
        <v>47.32075714464</v>
      </c>
      <c r="I138" s="76" t="s">
        <v>119</v>
      </c>
      <c r="J138" s="92">
        <v>40.03318</v>
      </c>
      <c r="K138" s="92">
        <v>75.12207</v>
      </c>
      <c r="L138" s="92">
        <v>53.71236</v>
      </c>
    </row>
    <row r="139" spans="2:14" ht="24">
      <c r="B139" s="2">
        <v>1</v>
      </c>
      <c r="C139" s="179">
        <v>40637</v>
      </c>
      <c r="D139" s="70">
        <v>211.6</v>
      </c>
      <c r="E139" s="70">
        <v>8.671</v>
      </c>
      <c r="F139" s="70">
        <f t="shared" si="0"/>
        <v>0.7491744</v>
      </c>
      <c r="I139" s="2" t="s">
        <v>112</v>
      </c>
      <c r="J139" s="84">
        <v>0</v>
      </c>
      <c r="K139" s="84">
        <v>0</v>
      </c>
      <c r="L139" s="84">
        <v>0</v>
      </c>
      <c r="M139" s="70">
        <f>+AVERAGE(J139:L139)</f>
        <v>0</v>
      </c>
      <c r="N139" s="70">
        <f>M139*F139</f>
        <v>0</v>
      </c>
    </row>
    <row r="140" spans="2:14" ht="24">
      <c r="B140" s="2">
        <v>2</v>
      </c>
      <c r="C140" s="179">
        <v>40653</v>
      </c>
      <c r="D140" s="70">
        <v>211.64</v>
      </c>
      <c r="E140" s="70">
        <v>8.615</v>
      </c>
      <c r="F140" s="70">
        <f t="shared" si="0"/>
        <v>0.7443360000000001</v>
      </c>
      <c r="I140" s="2" t="s">
        <v>113</v>
      </c>
      <c r="J140" s="84">
        <v>0</v>
      </c>
      <c r="K140" s="84">
        <v>0</v>
      </c>
      <c r="L140" s="84">
        <v>0</v>
      </c>
      <c r="M140" s="70">
        <f>+AVERAGE(J140:L140)</f>
        <v>0</v>
      </c>
      <c r="N140" s="70">
        <f>M140*F140</f>
        <v>0</v>
      </c>
    </row>
    <row r="141" spans="2:12" ht="24">
      <c r="B141" s="2">
        <v>3</v>
      </c>
      <c r="C141" s="179">
        <v>40659</v>
      </c>
      <c r="D141" s="70">
        <v>211.75</v>
      </c>
      <c r="E141" s="70">
        <v>23.627</v>
      </c>
      <c r="F141" s="70">
        <f t="shared" si="0"/>
        <v>2.0413728</v>
      </c>
      <c r="G141" s="70">
        <f t="shared" si="22"/>
        <v>224.6364133333333</v>
      </c>
      <c r="H141" s="70">
        <f t="shared" si="23"/>
        <v>458.56666406822393</v>
      </c>
      <c r="I141" s="2" t="s">
        <v>114</v>
      </c>
      <c r="J141" s="84">
        <v>229.29226</v>
      </c>
      <c r="K141" s="84">
        <v>217.60779</v>
      </c>
      <c r="L141" s="84">
        <v>227.00919</v>
      </c>
    </row>
    <row r="142" spans="2:12" ht="24">
      <c r="B142" s="2">
        <v>4</v>
      </c>
      <c r="C142" s="93">
        <v>19847</v>
      </c>
      <c r="D142" s="70">
        <v>211.85</v>
      </c>
      <c r="E142" s="70">
        <v>31.866</v>
      </c>
      <c r="F142" s="70">
        <f t="shared" si="0"/>
        <v>2.7532224000000003</v>
      </c>
      <c r="G142" s="70">
        <f t="shared" si="22"/>
        <v>332.50992</v>
      </c>
      <c r="H142" s="70">
        <f t="shared" si="23"/>
        <v>915.4737599662081</v>
      </c>
      <c r="I142" s="2" t="s">
        <v>115</v>
      </c>
      <c r="J142" s="84">
        <v>320.30522</v>
      </c>
      <c r="K142" s="84">
        <v>344.02563</v>
      </c>
      <c r="L142" s="84">
        <v>333.19891</v>
      </c>
    </row>
    <row r="143" spans="2:12" ht="24">
      <c r="B143" s="2">
        <v>5</v>
      </c>
      <c r="C143" s="93">
        <v>19864</v>
      </c>
      <c r="D143" s="70">
        <v>212.47</v>
      </c>
      <c r="E143" s="70">
        <v>103.361</v>
      </c>
      <c r="F143" s="70">
        <f t="shared" si="0"/>
        <v>8.9303904</v>
      </c>
      <c r="G143" s="70">
        <f t="shared" si="22"/>
        <v>459.92532</v>
      </c>
      <c r="H143" s="70">
        <f t="shared" si="23"/>
        <v>4107.312662444928</v>
      </c>
      <c r="I143" s="2" t="s">
        <v>116</v>
      </c>
      <c r="J143" s="84">
        <v>334.51701</v>
      </c>
      <c r="K143" s="84">
        <v>459.16822</v>
      </c>
      <c r="L143" s="84">
        <v>586.09073</v>
      </c>
    </row>
    <row r="144" spans="2:12" ht="24">
      <c r="B144" s="2">
        <v>6</v>
      </c>
      <c r="C144" s="93">
        <v>19869</v>
      </c>
      <c r="D144" s="70">
        <v>212.24</v>
      </c>
      <c r="E144" s="70">
        <v>74.181</v>
      </c>
      <c r="F144" s="70">
        <f t="shared" si="0"/>
        <v>6.4092384000000004</v>
      </c>
      <c r="G144" s="70">
        <f t="shared" si="22"/>
        <v>610.57677</v>
      </c>
      <c r="H144" s="70">
        <f t="shared" si="23"/>
        <v>3913.3320804319683</v>
      </c>
      <c r="I144" s="2" t="s">
        <v>120</v>
      </c>
      <c r="J144" s="84">
        <v>540.68907</v>
      </c>
      <c r="K144" s="84">
        <v>420.49773</v>
      </c>
      <c r="L144" s="84">
        <v>870.54351</v>
      </c>
    </row>
    <row r="145" spans="2:12" ht="24">
      <c r="B145" s="2">
        <v>7</v>
      </c>
      <c r="C145" s="93">
        <v>19883</v>
      </c>
      <c r="D145" s="70">
        <v>212.26</v>
      </c>
      <c r="E145" s="70">
        <v>77.725</v>
      </c>
      <c r="F145" s="70">
        <f t="shared" si="0"/>
        <v>6.71544</v>
      </c>
      <c r="G145" s="70">
        <f t="shared" si="22"/>
        <v>164.17326</v>
      </c>
      <c r="H145" s="70">
        <f t="shared" si="23"/>
        <v>1102.4956771344</v>
      </c>
      <c r="I145" s="2" t="s">
        <v>89</v>
      </c>
      <c r="J145" s="84">
        <v>157.79774</v>
      </c>
      <c r="K145" s="84">
        <v>168.82444</v>
      </c>
      <c r="L145" s="84">
        <v>165.8976</v>
      </c>
    </row>
    <row r="146" spans="2:12" ht="24">
      <c r="B146" s="2">
        <v>8</v>
      </c>
      <c r="C146" s="93">
        <v>19888</v>
      </c>
      <c r="D146" s="70">
        <v>212.09</v>
      </c>
      <c r="E146" s="70">
        <v>60.157</v>
      </c>
      <c r="F146" s="70">
        <f t="shared" si="0"/>
        <v>5.1975648</v>
      </c>
      <c r="G146" s="70">
        <f t="shared" si="22"/>
        <v>64.93708</v>
      </c>
      <c r="H146" s="70">
        <f t="shared" si="23"/>
        <v>337.514681222784</v>
      </c>
      <c r="I146" s="2" t="s">
        <v>90</v>
      </c>
      <c r="J146" s="84">
        <v>54.57111</v>
      </c>
      <c r="K146" s="84">
        <v>62.31709</v>
      </c>
      <c r="L146" s="84">
        <v>77.92304</v>
      </c>
    </row>
    <row r="147" spans="2:12" ht="24">
      <c r="B147" s="2">
        <v>9</v>
      </c>
      <c r="C147" s="93">
        <v>19903</v>
      </c>
      <c r="D147" s="100">
        <v>212.01</v>
      </c>
      <c r="E147" s="70">
        <v>1267.64</v>
      </c>
      <c r="F147" s="70">
        <f t="shared" si="0"/>
        <v>109.52409600000001</v>
      </c>
      <c r="G147" s="70">
        <f t="shared" si="22"/>
        <v>1000.5153999999999</v>
      </c>
      <c r="H147" s="70">
        <f t="shared" si="23"/>
        <v>109580.5447190784</v>
      </c>
      <c r="I147" s="2" t="s">
        <v>91</v>
      </c>
      <c r="J147" s="84">
        <v>1007.88589</v>
      </c>
      <c r="K147" s="84">
        <v>1001.98971</v>
      </c>
      <c r="L147" s="84">
        <v>991.6706</v>
      </c>
    </row>
    <row r="148" spans="2:12" ht="24">
      <c r="B148" s="2">
        <v>10</v>
      </c>
      <c r="C148" s="93">
        <v>19911</v>
      </c>
      <c r="D148" s="70">
        <v>213.23</v>
      </c>
      <c r="E148" s="70">
        <v>170.781</v>
      </c>
      <c r="F148" s="70">
        <f t="shared" si="0"/>
        <v>14.755478400000001</v>
      </c>
      <c r="G148" s="70">
        <f t="shared" si="22"/>
        <v>519.9041666666667</v>
      </c>
      <c r="H148" s="70">
        <f t="shared" si="23"/>
        <v>7671.434701320001</v>
      </c>
      <c r="I148" s="2" t="s">
        <v>92</v>
      </c>
      <c r="J148" s="84">
        <v>565.30517</v>
      </c>
      <c r="K148" s="84">
        <v>481.01987</v>
      </c>
      <c r="L148" s="84">
        <v>513.38746</v>
      </c>
    </row>
    <row r="149" spans="2:12" ht="24">
      <c r="B149" s="2">
        <v>11</v>
      </c>
      <c r="C149" s="93">
        <v>19920</v>
      </c>
      <c r="D149" s="70">
        <v>216.81</v>
      </c>
      <c r="E149" s="70">
        <v>609.78</v>
      </c>
      <c r="F149" s="70">
        <f t="shared" si="0"/>
        <v>52.684992</v>
      </c>
      <c r="G149" s="70">
        <f t="shared" si="22"/>
        <v>802.3629266666667</v>
      </c>
      <c r="H149" s="70">
        <f t="shared" si="23"/>
        <v>42272.48437252992</v>
      </c>
      <c r="I149" s="2" t="s">
        <v>93</v>
      </c>
      <c r="J149" s="84">
        <v>870.66816</v>
      </c>
      <c r="K149" s="84">
        <v>732.10988</v>
      </c>
      <c r="L149" s="84">
        <v>804.31074</v>
      </c>
    </row>
    <row r="150" spans="2:12" ht="24">
      <c r="B150" s="2">
        <v>12</v>
      </c>
      <c r="C150" s="93">
        <v>19931</v>
      </c>
      <c r="D150" s="70">
        <v>214</v>
      </c>
      <c r="E150" s="70">
        <v>246.41</v>
      </c>
      <c r="F150" s="70">
        <f t="shared" si="0"/>
        <v>21.289824</v>
      </c>
      <c r="G150" s="70">
        <f t="shared" si="22"/>
        <v>313.2268666666667</v>
      </c>
      <c r="H150" s="70">
        <f t="shared" si="23"/>
        <v>6668.544863404801</v>
      </c>
      <c r="I150" s="2" t="s">
        <v>94</v>
      </c>
      <c r="J150" s="84">
        <v>518.31953</v>
      </c>
      <c r="K150" s="84">
        <v>202.65628</v>
      </c>
      <c r="L150" s="84">
        <v>218.70479</v>
      </c>
    </row>
    <row r="151" spans="2:12" ht="24">
      <c r="B151" s="2">
        <v>13</v>
      </c>
      <c r="C151" s="93">
        <v>19940</v>
      </c>
      <c r="D151" s="70">
        <v>214.7</v>
      </c>
      <c r="E151" s="70">
        <v>321.871</v>
      </c>
      <c r="F151" s="70">
        <f t="shared" si="0"/>
        <v>27.8096544</v>
      </c>
      <c r="G151" s="70">
        <f t="shared" si="22"/>
        <v>525.4634666666666</v>
      </c>
      <c r="H151" s="70">
        <f t="shared" si="23"/>
        <v>14612.957407825917</v>
      </c>
      <c r="I151" s="2" t="s">
        <v>95</v>
      </c>
      <c r="J151" s="84">
        <v>611.69152</v>
      </c>
      <c r="K151" s="84">
        <v>529.15807</v>
      </c>
      <c r="L151" s="84">
        <v>435.54081</v>
      </c>
    </row>
    <row r="152" spans="2:12" ht="24">
      <c r="B152" s="2">
        <v>14</v>
      </c>
      <c r="C152" s="93">
        <v>19951</v>
      </c>
      <c r="D152" s="70">
        <v>214.29</v>
      </c>
      <c r="E152" s="70">
        <v>287.85</v>
      </c>
      <c r="F152" s="70">
        <f t="shared" si="0"/>
        <v>24.870240000000003</v>
      </c>
      <c r="G152" s="70">
        <f t="shared" si="22"/>
        <v>973.7474366666667</v>
      </c>
      <c r="H152" s="70">
        <f t="shared" si="23"/>
        <v>24217.3324492848</v>
      </c>
      <c r="I152" s="2" t="s">
        <v>96</v>
      </c>
      <c r="J152" s="84">
        <v>1043.11544</v>
      </c>
      <c r="K152" s="84">
        <v>877.54993</v>
      </c>
      <c r="L152" s="84">
        <v>1000.57694</v>
      </c>
    </row>
    <row r="153" spans="2:12" ht="24">
      <c r="B153" s="2">
        <v>15</v>
      </c>
      <c r="C153" s="93">
        <v>19959</v>
      </c>
      <c r="D153" s="70">
        <v>216.88</v>
      </c>
      <c r="E153" s="70">
        <v>691.174</v>
      </c>
      <c r="F153" s="70">
        <f t="shared" si="0"/>
        <v>59.7174336</v>
      </c>
      <c r="G153" s="70">
        <f t="shared" si="22"/>
        <v>1732.6852233333332</v>
      </c>
      <c r="H153" s="70">
        <f t="shared" si="23"/>
        <v>103471.5147741095</v>
      </c>
      <c r="I153" s="2" t="s">
        <v>97</v>
      </c>
      <c r="J153" s="84">
        <v>1770.0448</v>
      </c>
      <c r="K153" s="84">
        <v>1496.7809</v>
      </c>
      <c r="L153" s="84">
        <v>1931.22997</v>
      </c>
    </row>
    <row r="154" spans="2:12" ht="24">
      <c r="B154" s="2">
        <v>16</v>
      </c>
      <c r="C154" s="93">
        <v>19973</v>
      </c>
      <c r="D154" s="70">
        <v>215.13</v>
      </c>
      <c r="E154" s="70">
        <v>385.497</v>
      </c>
      <c r="F154" s="70">
        <f t="shared" si="0"/>
        <v>33.3069408</v>
      </c>
      <c r="G154" s="70">
        <f t="shared" si="22"/>
        <v>492.0915733333334</v>
      </c>
      <c r="H154" s="70">
        <f t="shared" si="23"/>
        <v>16390.064901192192</v>
      </c>
      <c r="I154" s="2" t="s">
        <v>98</v>
      </c>
      <c r="J154" s="84">
        <v>477.34348</v>
      </c>
      <c r="K154" s="84">
        <v>509.8965</v>
      </c>
      <c r="L154" s="84">
        <v>489.03474</v>
      </c>
    </row>
    <row r="155" spans="2:12" ht="24">
      <c r="B155" s="2">
        <v>17</v>
      </c>
      <c r="C155" s="93">
        <v>19980</v>
      </c>
      <c r="D155" s="70">
        <v>214.01</v>
      </c>
      <c r="E155" s="70">
        <v>265.903</v>
      </c>
      <c r="F155" s="70">
        <f t="shared" si="0"/>
        <v>22.974019200000004</v>
      </c>
      <c r="G155" s="70">
        <f t="shared" si="22"/>
        <v>531.37459</v>
      </c>
      <c r="H155" s="70">
        <f t="shared" si="23"/>
        <v>12207.81003305213</v>
      </c>
      <c r="I155" s="2" t="s">
        <v>99</v>
      </c>
      <c r="J155" s="84">
        <v>505.90276</v>
      </c>
      <c r="K155" s="84">
        <v>569.5972</v>
      </c>
      <c r="L155" s="84">
        <v>518.62381</v>
      </c>
    </row>
    <row r="156" spans="2:12" ht="24">
      <c r="B156" s="2">
        <v>18</v>
      </c>
      <c r="C156" s="93">
        <v>19993</v>
      </c>
      <c r="D156" s="70">
        <v>214.64</v>
      </c>
      <c r="E156" s="70">
        <v>366.171</v>
      </c>
      <c r="F156" s="70">
        <f t="shared" si="0"/>
        <v>31.6371744</v>
      </c>
      <c r="G156" s="70">
        <f t="shared" si="22"/>
        <v>641.2612333333333</v>
      </c>
      <c r="H156" s="70">
        <f t="shared" si="23"/>
        <v>20287.693474925756</v>
      </c>
      <c r="I156" s="2" t="s">
        <v>100</v>
      </c>
      <c r="J156" s="84">
        <v>936.8237</v>
      </c>
      <c r="K156" s="84">
        <v>372.56562</v>
      </c>
      <c r="L156" s="84">
        <v>614.39438</v>
      </c>
    </row>
    <row r="157" spans="2:12" ht="24">
      <c r="B157" s="2">
        <v>19</v>
      </c>
      <c r="C157" s="93">
        <v>20001</v>
      </c>
      <c r="D157" s="70">
        <v>213.76</v>
      </c>
      <c r="E157" s="70">
        <v>236.465</v>
      </c>
      <c r="F157" s="70">
        <f t="shared" si="0"/>
        <v>20.430576000000002</v>
      </c>
      <c r="G157" s="70">
        <f t="shared" si="22"/>
        <v>503.53932000000003</v>
      </c>
      <c r="H157" s="70">
        <f t="shared" si="23"/>
        <v>10287.598346248322</v>
      </c>
      <c r="I157" s="2" t="s">
        <v>101</v>
      </c>
      <c r="J157" s="84">
        <v>496.77835</v>
      </c>
      <c r="K157" s="84">
        <v>544.20207</v>
      </c>
      <c r="L157" s="84">
        <v>469.63754</v>
      </c>
    </row>
    <row r="158" spans="2:12" ht="24">
      <c r="B158" s="2">
        <v>20</v>
      </c>
      <c r="C158" s="93">
        <v>20007</v>
      </c>
      <c r="D158" s="70">
        <v>213.07</v>
      </c>
      <c r="E158" s="70">
        <v>168.152</v>
      </c>
      <c r="F158" s="70">
        <f t="shared" si="0"/>
        <v>14.5283328</v>
      </c>
      <c r="G158" s="70">
        <f t="shared" si="22"/>
        <v>228.43761333333336</v>
      </c>
      <c r="H158" s="70">
        <f t="shared" si="23"/>
        <v>3318.8176705443843</v>
      </c>
      <c r="I158" s="2" t="s">
        <v>102</v>
      </c>
      <c r="J158" s="84">
        <v>230.29328</v>
      </c>
      <c r="K158" s="84">
        <v>213.19832</v>
      </c>
      <c r="L158" s="84">
        <v>241.82124</v>
      </c>
    </row>
    <row r="159" spans="2:12" ht="24">
      <c r="B159" s="2">
        <v>21</v>
      </c>
      <c r="C159" s="93">
        <v>20022</v>
      </c>
      <c r="D159" s="70">
        <v>212.3</v>
      </c>
      <c r="E159" s="70">
        <v>88.561</v>
      </c>
      <c r="F159" s="70">
        <f t="shared" si="0"/>
        <v>7.651670400000001</v>
      </c>
      <c r="G159" s="70">
        <f t="shared" si="22"/>
        <v>159.51912333333334</v>
      </c>
      <c r="H159" s="70">
        <f t="shared" si="23"/>
        <v>1220.5877542436162</v>
      </c>
      <c r="I159" s="2" t="s">
        <v>103</v>
      </c>
      <c r="J159" s="84">
        <v>158.85929</v>
      </c>
      <c r="K159" s="84">
        <v>158.59508</v>
      </c>
      <c r="L159" s="84">
        <v>161.103</v>
      </c>
    </row>
    <row r="160" spans="2:12" ht="24">
      <c r="B160" s="2">
        <v>22</v>
      </c>
      <c r="C160" s="93">
        <v>20032</v>
      </c>
      <c r="D160" s="70">
        <v>212.25</v>
      </c>
      <c r="E160" s="70">
        <v>87.223</v>
      </c>
      <c r="F160" s="70">
        <f t="shared" si="0"/>
        <v>7.536067200000001</v>
      </c>
      <c r="G160" s="70">
        <f t="shared" si="22"/>
        <v>16.771523333333334</v>
      </c>
      <c r="H160" s="70">
        <f t="shared" si="23"/>
        <v>126.39132688636802</v>
      </c>
      <c r="I160" s="2" t="s">
        <v>104</v>
      </c>
      <c r="J160" s="84">
        <v>29.78837</v>
      </c>
      <c r="K160" s="84">
        <v>11.18318</v>
      </c>
      <c r="L160" s="84">
        <v>9.34302</v>
      </c>
    </row>
    <row r="161" spans="2:12" ht="24">
      <c r="B161" s="2">
        <v>23</v>
      </c>
      <c r="C161" s="93">
        <v>20044</v>
      </c>
      <c r="D161" s="70">
        <v>212.05</v>
      </c>
      <c r="E161" s="70">
        <v>56.757</v>
      </c>
      <c r="F161" s="70">
        <f t="shared" si="0"/>
        <v>4.9038048000000005</v>
      </c>
      <c r="G161" s="70">
        <f t="shared" si="22"/>
        <v>20.828103333333335</v>
      </c>
      <c r="H161" s="70">
        <f t="shared" si="23"/>
        <v>102.13695310089602</v>
      </c>
      <c r="I161" s="2" t="s">
        <v>105</v>
      </c>
      <c r="J161" s="84">
        <v>22.47191</v>
      </c>
      <c r="K161" s="84">
        <v>15.87948</v>
      </c>
      <c r="L161" s="84">
        <v>24.13292</v>
      </c>
    </row>
    <row r="162" spans="2:12" ht="24">
      <c r="B162" s="2">
        <v>24</v>
      </c>
      <c r="C162" s="93">
        <v>20056</v>
      </c>
      <c r="D162" s="70">
        <v>211.96</v>
      </c>
      <c r="E162" s="70">
        <v>44.646</v>
      </c>
      <c r="F162" s="70">
        <f t="shared" si="0"/>
        <v>3.8574144</v>
      </c>
      <c r="G162" s="70">
        <f t="shared" si="22"/>
        <v>17.336589999999998</v>
      </c>
      <c r="H162" s="70">
        <f t="shared" si="23"/>
        <v>66.874411912896</v>
      </c>
      <c r="I162" s="2" t="s">
        <v>80</v>
      </c>
      <c r="J162" s="84">
        <v>18.59672</v>
      </c>
      <c r="K162" s="84">
        <v>25.06874</v>
      </c>
      <c r="L162" s="84">
        <v>8.34431</v>
      </c>
    </row>
    <row r="163" spans="2:12" ht="24">
      <c r="B163" s="2">
        <v>25</v>
      </c>
      <c r="C163" s="93">
        <v>20064</v>
      </c>
      <c r="D163" s="70">
        <v>211.86</v>
      </c>
      <c r="E163" s="70">
        <v>37.366</v>
      </c>
      <c r="F163" s="70">
        <f t="shared" si="0"/>
        <v>3.2284224000000004</v>
      </c>
      <c r="G163" s="70">
        <f t="shared" si="22"/>
        <v>47.20212333333333</v>
      </c>
      <c r="H163" s="70">
        <f t="shared" si="23"/>
        <v>152.38839229689603</v>
      </c>
      <c r="I163" s="2" t="s">
        <v>81</v>
      </c>
      <c r="J163" s="84">
        <v>63.94784</v>
      </c>
      <c r="K163" s="84">
        <v>38.28315</v>
      </c>
      <c r="L163" s="84">
        <v>39.37538</v>
      </c>
    </row>
    <row r="164" spans="2:12" ht="24">
      <c r="B164" s="2">
        <v>26</v>
      </c>
      <c r="C164" s="93">
        <v>20071</v>
      </c>
      <c r="D164" s="70">
        <v>211.8</v>
      </c>
      <c r="E164" s="70">
        <v>34.701</v>
      </c>
      <c r="F164" s="70">
        <f t="shared" si="0"/>
        <v>2.9981664</v>
      </c>
      <c r="G164" s="70">
        <f t="shared" si="22"/>
        <v>18.39801</v>
      </c>
      <c r="H164" s="70">
        <f t="shared" si="23"/>
        <v>55.160295408864</v>
      </c>
      <c r="I164" s="2" t="s">
        <v>82</v>
      </c>
      <c r="J164" s="84">
        <v>21.88503</v>
      </c>
      <c r="K164" s="84">
        <v>18.27666</v>
      </c>
      <c r="L164" s="84">
        <v>15.03234</v>
      </c>
    </row>
    <row r="165" spans="2:12" ht="24">
      <c r="B165" s="2">
        <v>27</v>
      </c>
      <c r="C165" s="93">
        <v>20084</v>
      </c>
      <c r="D165" s="70">
        <v>211.78</v>
      </c>
      <c r="E165" s="70">
        <v>27.631</v>
      </c>
      <c r="F165" s="70">
        <f t="shared" si="0"/>
        <v>2.3873184000000003</v>
      </c>
      <c r="G165" s="70">
        <f t="shared" si="22"/>
        <v>13.87424</v>
      </c>
      <c r="H165" s="70">
        <f t="shared" si="23"/>
        <v>33.122228438016</v>
      </c>
      <c r="I165" s="2" t="s">
        <v>106</v>
      </c>
      <c r="J165" s="84">
        <v>17.14192</v>
      </c>
      <c r="K165" s="84">
        <v>14.57533</v>
      </c>
      <c r="L165" s="84">
        <v>9.90547</v>
      </c>
    </row>
    <row r="166" spans="2:12" ht="24">
      <c r="B166" s="2">
        <v>28</v>
      </c>
      <c r="C166" s="93">
        <v>20094</v>
      </c>
      <c r="D166" s="70">
        <v>211.77</v>
      </c>
      <c r="E166" s="70">
        <v>27.071</v>
      </c>
      <c r="F166" s="70">
        <f t="shared" si="0"/>
        <v>2.3389344000000003</v>
      </c>
      <c r="G166" s="70">
        <f t="shared" si="22"/>
        <v>0.75021</v>
      </c>
      <c r="H166" s="70">
        <f t="shared" si="23"/>
        <v>1.7546919762240003</v>
      </c>
      <c r="I166" s="2" t="s">
        <v>107</v>
      </c>
      <c r="J166" s="84">
        <v>0.62445</v>
      </c>
      <c r="K166" s="84">
        <v>0.718</v>
      </c>
      <c r="L166" s="84">
        <v>0.90818</v>
      </c>
    </row>
    <row r="167" spans="2:12" ht="24">
      <c r="B167" s="2">
        <v>29</v>
      </c>
      <c r="C167" s="93">
        <v>20105</v>
      </c>
      <c r="D167" s="70">
        <v>211.77</v>
      </c>
      <c r="E167" s="70">
        <v>23.013</v>
      </c>
      <c r="F167" s="70">
        <f t="shared" si="0"/>
        <v>1.9883232000000002</v>
      </c>
      <c r="G167" s="70">
        <f t="shared" si="22"/>
        <v>2.6923366666666673</v>
      </c>
      <c r="H167" s="70">
        <f t="shared" si="23"/>
        <v>5.3532354565440015</v>
      </c>
      <c r="I167" s="2" t="s">
        <v>108</v>
      </c>
      <c r="J167" s="84">
        <v>3.40194</v>
      </c>
      <c r="K167" s="84">
        <v>3.97206</v>
      </c>
      <c r="L167" s="84">
        <v>0.70301</v>
      </c>
    </row>
    <row r="168" spans="2:12" ht="24">
      <c r="B168" s="2">
        <v>30</v>
      </c>
      <c r="C168" s="93">
        <v>20112</v>
      </c>
      <c r="D168" s="70">
        <v>211.74</v>
      </c>
      <c r="E168" s="70">
        <v>18.065</v>
      </c>
      <c r="F168" s="70">
        <f t="shared" si="0"/>
        <v>1.5608160000000002</v>
      </c>
      <c r="G168" s="70">
        <f t="shared" si="22"/>
        <v>0.5036433333333333</v>
      </c>
      <c r="H168" s="70">
        <f t="shared" si="23"/>
        <v>0.7860945729600001</v>
      </c>
      <c r="I168" s="2" t="s">
        <v>109</v>
      </c>
      <c r="J168" s="84">
        <v>0.57216</v>
      </c>
      <c r="K168" s="84">
        <v>0.30917</v>
      </c>
      <c r="L168" s="84">
        <v>0.6296</v>
      </c>
    </row>
    <row r="169" spans="2:12" ht="24">
      <c r="B169" s="2">
        <v>31</v>
      </c>
      <c r="C169" s="93">
        <v>20126</v>
      </c>
      <c r="D169" s="70">
        <v>211.72</v>
      </c>
      <c r="E169" s="70">
        <v>14.502</v>
      </c>
      <c r="F169" s="70">
        <f t="shared" si="0"/>
        <v>1.2529728000000002</v>
      </c>
      <c r="G169" s="70">
        <f t="shared" si="22"/>
        <v>5.556433333333334</v>
      </c>
      <c r="H169" s="70">
        <f t="shared" si="23"/>
        <v>6.962059831680001</v>
      </c>
      <c r="I169" s="2" t="s">
        <v>111</v>
      </c>
      <c r="J169" s="84">
        <v>8.44566</v>
      </c>
      <c r="K169" s="84">
        <v>6.91854</v>
      </c>
      <c r="L169" s="84">
        <v>1.3051</v>
      </c>
    </row>
    <row r="170" spans="2:12" ht="24">
      <c r="B170" s="2">
        <v>32</v>
      </c>
      <c r="C170" s="93">
        <v>20140</v>
      </c>
      <c r="D170" s="70">
        <v>211.69</v>
      </c>
      <c r="E170" s="70">
        <v>11.969</v>
      </c>
      <c r="F170" s="70">
        <f t="shared" si="0"/>
        <v>1.0341216</v>
      </c>
      <c r="G170" s="70">
        <f t="shared" si="22"/>
        <v>0.8918366666666667</v>
      </c>
      <c r="H170" s="70">
        <f t="shared" si="23"/>
        <v>0.922267560672</v>
      </c>
      <c r="I170" s="2" t="s">
        <v>110</v>
      </c>
      <c r="J170" s="84">
        <v>1.38956</v>
      </c>
      <c r="K170" s="84">
        <v>0.62344</v>
      </c>
      <c r="L170" s="84">
        <v>0.66251</v>
      </c>
    </row>
    <row r="171" spans="2:12" ht="24">
      <c r="B171" s="2">
        <v>33</v>
      </c>
      <c r="C171" s="93">
        <v>20147</v>
      </c>
      <c r="D171" s="70">
        <v>211.68</v>
      </c>
      <c r="E171" s="70">
        <v>10.723</v>
      </c>
      <c r="F171" s="70">
        <f t="shared" si="0"/>
        <v>0.9264672000000002</v>
      </c>
      <c r="G171" s="70">
        <f t="shared" si="22"/>
        <v>8.055536666666667</v>
      </c>
      <c r="H171" s="70">
        <f t="shared" si="23"/>
        <v>7.463190500064002</v>
      </c>
      <c r="I171" s="2" t="s">
        <v>117</v>
      </c>
      <c r="J171" s="84">
        <v>9.98726</v>
      </c>
      <c r="K171" s="84">
        <v>0.73419</v>
      </c>
      <c r="L171" s="84">
        <v>13.44516</v>
      </c>
    </row>
    <row r="172" spans="2:12" ht="24">
      <c r="B172" s="2">
        <v>34</v>
      </c>
      <c r="C172" s="93">
        <v>20153</v>
      </c>
      <c r="D172" s="70">
        <v>211.66</v>
      </c>
      <c r="E172" s="70">
        <v>9.878</v>
      </c>
      <c r="F172" s="70">
        <f t="shared" si="0"/>
        <v>0.8534592000000001</v>
      </c>
      <c r="G172" s="70">
        <f t="shared" si="22"/>
        <v>15.969320000000002</v>
      </c>
      <c r="H172" s="70">
        <f t="shared" si="23"/>
        <v>13.629163071744003</v>
      </c>
      <c r="I172" s="2" t="s">
        <v>118</v>
      </c>
      <c r="J172" s="84">
        <v>20.0203</v>
      </c>
      <c r="K172" s="84">
        <v>21.08424</v>
      </c>
      <c r="L172" s="84">
        <v>6.80342</v>
      </c>
    </row>
    <row r="173" spans="2:12" ht="24">
      <c r="B173" s="2">
        <v>35</v>
      </c>
      <c r="C173" s="93">
        <v>20161</v>
      </c>
      <c r="D173" s="70">
        <v>211.68</v>
      </c>
      <c r="E173" s="70">
        <v>10.917</v>
      </c>
      <c r="F173" s="70">
        <f t="shared" si="0"/>
        <v>0.9432288000000001</v>
      </c>
      <c r="G173" s="70">
        <f t="shared" si="22"/>
        <v>3.8419366666666668</v>
      </c>
      <c r="H173" s="70">
        <f t="shared" si="23"/>
        <v>3.6238253117760006</v>
      </c>
      <c r="I173" s="2" t="s">
        <v>119</v>
      </c>
      <c r="J173" s="84">
        <v>8.47237</v>
      </c>
      <c r="K173" s="84">
        <v>0</v>
      </c>
      <c r="L173" s="84">
        <v>3.05344</v>
      </c>
    </row>
    <row r="174" spans="2:12" ht="24.75" thickBot="1">
      <c r="B174" s="76">
        <v>36</v>
      </c>
      <c r="C174" s="94">
        <v>20176</v>
      </c>
      <c r="D174" s="77">
        <v>211.68</v>
      </c>
      <c r="E174" s="77">
        <v>11.847</v>
      </c>
      <c r="F174" s="77">
        <f t="shared" si="0"/>
        <v>1.0235808</v>
      </c>
      <c r="G174" s="77">
        <f t="shared" si="22"/>
        <v>11.125133333333332</v>
      </c>
      <c r="H174" s="77">
        <f t="shared" si="23"/>
        <v>11.387472877439999</v>
      </c>
      <c r="I174" s="76" t="s">
        <v>121</v>
      </c>
      <c r="J174" s="92">
        <v>8.50195</v>
      </c>
      <c r="K174" s="92">
        <v>14.84062</v>
      </c>
      <c r="L174" s="92">
        <v>10.03283</v>
      </c>
    </row>
    <row r="175" spans="2:12" ht="24">
      <c r="B175" s="2">
        <v>1</v>
      </c>
      <c r="C175" s="93">
        <v>20182</v>
      </c>
      <c r="D175" s="70">
        <v>211.67</v>
      </c>
      <c r="E175" s="70">
        <v>11.823</v>
      </c>
      <c r="F175" s="70">
        <f t="shared" si="0"/>
        <v>1.0215072</v>
      </c>
      <c r="G175" s="70">
        <f t="shared" si="22"/>
        <v>7.66792</v>
      </c>
      <c r="H175" s="70">
        <f t="shared" si="23"/>
        <v>7.832835489024</v>
      </c>
      <c r="I175" s="2" t="s">
        <v>112</v>
      </c>
      <c r="J175" s="84">
        <v>13.1734</v>
      </c>
      <c r="K175" s="84">
        <v>4.97919</v>
      </c>
      <c r="L175" s="84">
        <v>4.85117</v>
      </c>
    </row>
    <row r="176" spans="2:12" ht="24">
      <c r="B176" s="2">
        <v>2</v>
      </c>
      <c r="C176" s="93">
        <v>20188</v>
      </c>
      <c r="D176" s="70">
        <v>211.76</v>
      </c>
      <c r="E176" s="70">
        <v>19.761</v>
      </c>
      <c r="F176" s="70">
        <f t="shared" si="0"/>
        <v>1.7073504</v>
      </c>
      <c r="G176" s="70">
        <f t="shared" si="22"/>
        <v>84.68739666666666</v>
      </c>
      <c r="H176" s="70">
        <f t="shared" si="23"/>
        <v>144.591060573792</v>
      </c>
      <c r="I176" s="2" t="s">
        <v>113</v>
      </c>
      <c r="J176" s="84">
        <v>127.27526</v>
      </c>
      <c r="K176" s="84">
        <v>68.89038</v>
      </c>
      <c r="L176" s="84">
        <v>57.89655</v>
      </c>
    </row>
    <row r="177" spans="2:12" ht="24">
      <c r="B177" s="2">
        <v>3</v>
      </c>
      <c r="C177" s="93">
        <v>20202</v>
      </c>
      <c r="D177" s="70">
        <v>211.67</v>
      </c>
      <c r="E177" s="70">
        <v>9.918</v>
      </c>
      <c r="F177" s="70">
        <f t="shared" si="0"/>
        <v>0.8569152</v>
      </c>
      <c r="G177" s="70">
        <f t="shared" si="22"/>
        <v>33.01918333333333</v>
      </c>
      <c r="H177" s="70">
        <f t="shared" si="23"/>
        <v>28.294640089919998</v>
      </c>
      <c r="I177" s="2" t="s">
        <v>114</v>
      </c>
      <c r="J177" s="84">
        <v>32.71087</v>
      </c>
      <c r="K177" s="84">
        <v>36.74798</v>
      </c>
      <c r="L177" s="84">
        <v>29.5987</v>
      </c>
    </row>
    <row r="178" spans="2:12" ht="24">
      <c r="B178" s="2">
        <v>4</v>
      </c>
      <c r="C178" s="93">
        <v>20216</v>
      </c>
      <c r="D178" s="70">
        <v>212.08</v>
      </c>
      <c r="E178" s="70">
        <v>59.075</v>
      </c>
      <c r="F178" s="70">
        <f t="shared" si="0"/>
        <v>5.104080000000001</v>
      </c>
      <c r="G178" s="70">
        <f t="shared" si="22"/>
        <v>730.1133066666667</v>
      </c>
      <c r="H178" s="70">
        <f t="shared" si="23"/>
        <v>3726.556726291201</v>
      </c>
      <c r="I178" s="2" t="s">
        <v>115</v>
      </c>
      <c r="J178" s="84">
        <v>718.64111</v>
      </c>
      <c r="K178" s="84">
        <v>601.97798</v>
      </c>
      <c r="L178" s="84">
        <v>869.72083</v>
      </c>
    </row>
    <row r="179" spans="2:12" ht="24">
      <c r="B179" s="2">
        <v>5</v>
      </c>
      <c r="C179" s="93">
        <v>20223</v>
      </c>
      <c r="D179" s="70">
        <v>211.72</v>
      </c>
      <c r="E179" s="70">
        <v>19.009</v>
      </c>
      <c r="F179" s="70">
        <f t="shared" si="0"/>
        <v>1.6423776</v>
      </c>
      <c r="G179" s="70">
        <f t="shared" si="22"/>
        <v>70.40194000000001</v>
      </c>
      <c r="H179" s="70">
        <f t="shared" si="23"/>
        <v>115.62656925254403</v>
      </c>
      <c r="I179" s="2" t="s">
        <v>116</v>
      </c>
      <c r="J179" s="84">
        <v>95.1975</v>
      </c>
      <c r="K179" s="84">
        <v>59.96236</v>
      </c>
      <c r="L179" s="84">
        <v>56.04596</v>
      </c>
    </row>
    <row r="180" spans="2:12" ht="24">
      <c r="B180" s="2">
        <v>6</v>
      </c>
      <c r="C180" s="93">
        <v>20230</v>
      </c>
      <c r="D180" s="70">
        <v>211.76</v>
      </c>
      <c r="E180" s="70">
        <v>23.444</v>
      </c>
      <c r="F180" s="70">
        <f t="shared" si="0"/>
        <v>2.0255616</v>
      </c>
      <c r="G180" s="70">
        <f t="shared" si="22"/>
        <v>1005.3214166666667</v>
      </c>
      <c r="H180" s="70">
        <f t="shared" si="23"/>
        <v>2036.3404572576</v>
      </c>
      <c r="I180" s="2" t="s">
        <v>120</v>
      </c>
      <c r="J180" s="84">
        <v>935.02198</v>
      </c>
      <c r="K180" s="84">
        <v>1034.27495</v>
      </c>
      <c r="L180" s="84">
        <v>1046.66732</v>
      </c>
    </row>
    <row r="181" spans="2:12" ht="24">
      <c r="B181" s="2">
        <v>7</v>
      </c>
      <c r="C181" s="93">
        <v>20245</v>
      </c>
      <c r="D181" s="70">
        <v>212.04</v>
      </c>
      <c r="E181" s="70">
        <v>44.08</v>
      </c>
      <c r="F181" s="70">
        <f t="shared" si="0"/>
        <v>3.808512</v>
      </c>
      <c r="G181" s="70">
        <f t="shared" si="22"/>
        <v>177.27254333333335</v>
      </c>
      <c r="H181" s="70">
        <f t="shared" si="23"/>
        <v>675.14460855552</v>
      </c>
      <c r="I181" s="2" t="s">
        <v>89</v>
      </c>
      <c r="J181" s="84">
        <v>166.52621</v>
      </c>
      <c r="K181" s="84">
        <v>174.51299</v>
      </c>
      <c r="L181" s="84">
        <v>190.77843</v>
      </c>
    </row>
    <row r="182" spans="2:12" ht="24">
      <c r="B182" s="2">
        <v>8</v>
      </c>
      <c r="C182" s="93">
        <v>20251</v>
      </c>
      <c r="D182" s="70">
        <v>212.04</v>
      </c>
      <c r="E182" s="70">
        <v>45.033</v>
      </c>
      <c r="F182" s="70">
        <f t="shared" si="0"/>
        <v>3.8908512</v>
      </c>
      <c r="G182" s="70">
        <f t="shared" si="22"/>
        <v>251.63504666666668</v>
      </c>
      <c r="H182" s="70">
        <f t="shared" si="23"/>
        <v>979.0745232850561</v>
      </c>
      <c r="I182" s="2" t="s">
        <v>90</v>
      </c>
      <c r="J182" s="84">
        <v>259.6745</v>
      </c>
      <c r="K182" s="84">
        <v>253.0125</v>
      </c>
      <c r="L182" s="84">
        <v>242.21814</v>
      </c>
    </row>
    <row r="183" spans="2:12" ht="24">
      <c r="B183" s="2">
        <v>9</v>
      </c>
      <c r="C183" s="93">
        <v>20265</v>
      </c>
      <c r="D183" s="70">
        <v>211.81</v>
      </c>
      <c r="E183" s="70">
        <v>16.269</v>
      </c>
      <c r="F183" s="70">
        <f t="shared" si="0"/>
        <v>1.4056415999999998</v>
      </c>
      <c r="G183" s="70">
        <f t="shared" si="22"/>
        <v>24.375563333333332</v>
      </c>
      <c r="H183" s="70">
        <f t="shared" si="23"/>
        <v>34.26330584476799</v>
      </c>
      <c r="I183" s="2" t="s">
        <v>122</v>
      </c>
      <c r="J183" s="84">
        <v>25.02085</v>
      </c>
      <c r="K183" s="84">
        <v>29.60209</v>
      </c>
      <c r="L183" s="84">
        <v>18.50375</v>
      </c>
    </row>
    <row r="184" spans="2:12" ht="24">
      <c r="B184" s="2">
        <v>10</v>
      </c>
      <c r="C184" s="93">
        <v>20272</v>
      </c>
      <c r="D184" s="70">
        <v>211.75</v>
      </c>
      <c r="E184" s="70">
        <v>20.338</v>
      </c>
      <c r="F184" s="70">
        <f t="shared" si="0"/>
        <v>1.7572032000000002</v>
      </c>
      <c r="G184" s="70">
        <f t="shared" si="22"/>
        <v>69.88131333333332</v>
      </c>
      <c r="H184" s="70">
        <f t="shared" si="23"/>
        <v>122.795667409536</v>
      </c>
      <c r="I184" s="2" t="s">
        <v>92</v>
      </c>
      <c r="J184" s="84">
        <v>67.95813</v>
      </c>
      <c r="K184" s="84">
        <v>82.80644</v>
      </c>
      <c r="L184" s="84">
        <v>58.87937</v>
      </c>
    </row>
    <row r="185" spans="2:12" ht="24">
      <c r="B185" s="2">
        <v>11</v>
      </c>
      <c r="C185" s="93">
        <v>20286</v>
      </c>
      <c r="D185" s="70">
        <v>212.57</v>
      </c>
      <c r="E185" s="70">
        <v>115.41</v>
      </c>
      <c r="F185" s="70">
        <f t="shared" si="0"/>
        <v>9.971424</v>
      </c>
      <c r="G185" s="70">
        <f t="shared" si="22"/>
        <v>438.64480000000003</v>
      </c>
      <c r="H185" s="70">
        <f t="shared" si="23"/>
        <v>4373.9132861952</v>
      </c>
      <c r="I185" s="2" t="s">
        <v>93</v>
      </c>
      <c r="J185" s="84">
        <v>452.60527</v>
      </c>
      <c r="K185" s="84">
        <v>447.16529</v>
      </c>
      <c r="L185" s="84">
        <v>416.16384</v>
      </c>
    </row>
    <row r="186" spans="2:12" ht="24">
      <c r="B186" s="2">
        <v>12</v>
      </c>
      <c r="C186" s="93">
        <v>20294</v>
      </c>
      <c r="D186" s="70">
        <v>215</v>
      </c>
      <c r="E186" s="70">
        <v>464.902</v>
      </c>
      <c r="F186" s="70">
        <f t="shared" si="0"/>
        <v>40.167532800000004</v>
      </c>
      <c r="G186" s="70">
        <f t="shared" si="22"/>
        <v>887.8686833333333</v>
      </c>
      <c r="H186" s="70">
        <f t="shared" si="23"/>
        <v>35663.49445988448</v>
      </c>
      <c r="I186" s="2" t="s">
        <v>94</v>
      </c>
      <c r="J186" s="84">
        <v>969.21894</v>
      </c>
      <c r="K186" s="84">
        <v>958.89499</v>
      </c>
      <c r="L186" s="84">
        <v>735.49212</v>
      </c>
    </row>
    <row r="187" spans="2:12" ht="24">
      <c r="B187" s="2">
        <v>13</v>
      </c>
      <c r="C187" s="93">
        <v>20307</v>
      </c>
      <c r="D187" s="70">
        <v>212.87</v>
      </c>
      <c r="E187" s="70">
        <v>145.175</v>
      </c>
      <c r="F187" s="70">
        <f t="shared" si="0"/>
        <v>12.543120000000002</v>
      </c>
      <c r="G187" s="70">
        <f t="shared" si="22"/>
        <v>170.27301333333332</v>
      </c>
      <c r="H187" s="70">
        <f t="shared" si="23"/>
        <v>2135.7548390016</v>
      </c>
      <c r="I187" s="2" t="s">
        <v>95</v>
      </c>
      <c r="J187" s="84">
        <v>171.49766</v>
      </c>
      <c r="K187" s="84">
        <v>160.26266</v>
      </c>
      <c r="L187" s="84">
        <v>179.05872</v>
      </c>
    </row>
    <row r="188" spans="2:12" ht="24">
      <c r="B188" s="2">
        <v>14</v>
      </c>
      <c r="C188" s="93">
        <v>20311</v>
      </c>
      <c r="D188" s="70">
        <v>216.85</v>
      </c>
      <c r="E188" s="70">
        <v>670.647</v>
      </c>
      <c r="F188" s="70">
        <f t="shared" si="0"/>
        <v>57.94390080000001</v>
      </c>
      <c r="G188" s="70">
        <f t="shared" si="22"/>
        <v>1346.9034733333333</v>
      </c>
      <c r="H188" s="70">
        <f t="shared" si="23"/>
        <v>78044.84124600212</v>
      </c>
      <c r="I188" s="2" t="s">
        <v>96</v>
      </c>
      <c r="J188" s="84">
        <v>1305.42373</v>
      </c>
      <c r="K188" s="84">
        <v>1404.57397</v>
      </c>
      <c r="L188" s="84">
        <v>1330.71272</v>
      </c>
    </row>
    <row r="189" spans="2:12" ht="24">
      <c r="B189" s="2">
        <v>15</v>
      </c>
      <c r="C189" s="93">
        <v>20328</v>
      </c>
      <c r="D189" s="70">
        <v>213.1</v>
      </c>
      <c r="E189" s="70">
        <v>180.888</v>
      </c>
      <c r="F189" s="70">
        <f t="shared" si="0"/>
        <v>15.628723200000001</v>
      </c>
      <c r="G189" s="70">
        <f t="shared" si="22"/>
        <v>412.1837433333333</v>
      </c>
      <c r="H189" s="70">
        <f t="shared" si="23"/>
        <v>6441.905632096513</v>
      </c>
      <c r="I189" s="2" t="s">
        <v>97</v>
      </c>
      <c r="J189" s="84">
        <v>388.08233</v>
      </c>
      <c r="K189" s="84">
        <v>440.57646</v>
      </c>
      <c r="L189" s="84">
        <v>407.89244</v>
      </c>
    </row>
    <row r="190" spans="2:12" ht="24">
      <c r="B190" s="2">
        <v>16</v>
      </c>
      <c r="C190" s="93">
        <v>20335</v>
      </c>
      <c r="D190" s="70">
        <v>215.508</v>
      </c>
      <c r="E190" s="70">
        <v>433.852</v>
      </c>
      <c r="F190" s="70">
        <f t="shared" si="0"/>
        <v>37.4848128</v>
      </c>
      <c r="G190" s="70">
        <f t="shared" si="22"/>
        <v>976.6608133333334</v>
      </c>
      <c r="H190" s="70">
        <f t="shared" si="23"/>
        <v>36609.947756895745</v>
      </c>
      <c r="I190" s="2" t="s">
        <v>98</v>
      </c>
      <c r="J190" s="84">
        <v>1044.90532</v>
      </c>
      <c r="K190" s="84">
        <v>993.96092</v>
      </c>
      <c r="L190" s="84">
        <v>891.1162</v>
      </c>
    </row>
    <row r="191" spans="2:12" ht="24">
      <c r="B191" s="2">
        <v>17</v>
      </c>
      <c r="C191" s="93">
        <v>20350</v>
      </c>
      <c r="D191" s="70">
        <v>212.68</v>
      </c>
      <c r="E191" s="70">
        <v>129.275</v>
      </c>
      <c r="F191" s="70">
        <f t="shared" si="0"/>
        <v>11.169360000000001</v>
      </c>
      <c r="G191" s="70">
        <f t="shared" si="22"/>
        <v>542.9814399999999</v>
      </c>
      <c r="H191" s="70">
        <f t="shared" si="23"/>
        <v>6064.7551766784</v>
      </c>
      <c r="I191" s="2" t="s">
        <v>99</v>
      </c>
      <c r="J191" s="84">
        <v>530.055</v>
      </c>
      <c r="K191" s="84">
        <v>544.02153</v>
      </c>
      <c r="L191" s="84">
        <v>554.86779</v>
      </c>
    </row>
    <row r="192" spans="2:12" ht="24">
      <c r="B192" s="2">
        <v>18</v>
      </c>
      <c r="C192" s="93">
        <v>20356</v>
      </c>
      <c r="D192" s="70">
        <v>212.45</v>
      </c>
      <c r="E192" s="70">
        <v>96.416</v>
      </c>
      <c r="F192" s="70">
        <f t="shared" si="0"/>
        <v>8.330342400000001</v>
      </c>
      <c r="G192" s="70">
        <f t="shared" si="22"/>
        <v>349.14381333333336</v>
      </c>
      <c r="H192" s="70">
        <f t="shared" si="23"/>
        <v>2908.4875119083526</v>
      </c>
      <c r="I192" s="2" t="s">
        <v>100</v>
      </c>
      <c r="J192" s="84">
        <v>427.04392</v>
      </c>
      <c r="K192" s="84">
        <v>245.21441</v>
      </c>
      <c r="L192" s="84">
        <v>375.17311</v>
      </c>
    </row>
    <row r="193" spans="2:12" ht="24">
      <c r="B193" s="2">
        <v>19</v>
      </c>
      <c r="C193" s="93">
        <v>20370</v>
      </c>
      <c r="D193" s="70">
        <v>212.35</v>
      </c>
      <c r="E193" s="70">
        <v>85.686</v>
      </c>
      <c r="F193" s="70">
        <f t="shared" si="0"/>
        <v>7.403270400000001</v>
      </c>
      <c r="G193" s="70">
        <f t="shared" si="22"/>
        <v>170.55096333333333</v>
      </c>
      <c r="H193" s="70">
        <f t="shared" si="23"/>
        <v>1262.6348985371521</v>
      </c>
      <c r="I193" s="2" t="s">
        <v>101</v>
      </c>
      <c r="J193" s="84">
        <v>172.21719</v>
      </c>
      <c r="K193" s="84">
        <v>160.29914</v>
      </c>
      <c r="L193" s="84">
        <v>179.13656</v>
      </c>
    </row>
    <row r="194" spans="2:12" ht="24">
      <c r="B194" s="2">
        <v>20</v>
      </c>
      <c r="C194" s="93">
        <v>20378</v>
      </c>
      <c r="D194" s="70">
        <v>212.25</v>
      </c>
      <c r="E194" s="70">
        <v>66.327</v>
      </c>
      <c r="F194" s="70">
        <f t="shared" si="0"/>
        <v>5.7306528000000005</v>
      </c>
      <c r="G194" s="70">
        <f t="shared" si="22"/>
        <v>107.88558</v>
      </c>
      <c r="H194" s="70">
        <f t="shared" si="23"/>
        <v>618.2548011066241</v>
      </c>
      <c r="I194" s="2" t="s">
        <v>102</v>
      </c>
      <c r="J194" s="84">
        <v>115.61082</v>
      </c>
      <c r="K194" s="84">
        <v>110.05199</v>
      </c>
      <c r="L194" s="84">
        <v>97.99393</v>
      </c>
    </row>
    <row r="195" spans="2:12" ht="24">
      <c r="B195" s="2">
        <v>21</v>
      </c>
      <c r="C195" s="93">
        <v>20391</v>
      </c>
      <c r="D195" s="70">
        <v>212.16</v>
      </c>
      <c r="E195" s="70">
        <v>47.241</v>
      </c>
      <c r="F195" s="70">
        <f t="shared" si="0"/>
        <v>4.0816224000000005</v>
      </c>
      <c r="G195" s="70">
        <f t="shared" si="22"/>
        <v>69.92246666666666</v>
      </c>
      <c r="H195" s="70">
        <f t="shared" si="23"/>
        <v>285.39710620992</v>
      </c>
      <c r="I195" s="2" t="s">
        <v>103</v>
      </c>
      <c r="J195" s="84">
        <v>147.53096</v>
      </c>
      <c r="K195" s="84">
        <v>33.48602</v>
      </c>
      <c r="L195" s="84">
        <v>28.75042</v>
      </c>
    </row>
    <row r="196" spans="2:12" ht="24">
      <c r="B196" s="2">
        <v>22</v>
      </c>
      <c r="C196" s="93">
        <v>20399</v>
      </c>
      <c r="D196" s="70">
        <v>212.08</v>
      </c>
      <c r="E196" s="70">
        <v>46.032</v>
      </c>
      <c r="F196" s="70">
        <f t="shared" si="0"/>
        <v>3.9771647999999997</v>
      </c>
      <c r="G196" s="70">
        <f t="shared" si="22"/>
        <v>17.77565</v>
      </c>
      <c r="H196" s="70">
        <f t="shared" si="23"/>
        <v>70.69668947711999</v>
      </c>
      <c r="I196" s="2" t="s">
        <v>104</v>
      </c>
      <c r="J196" s="84">
        <v>10.3024</v>
      </c>
      <c r="K196" s="84">
        <v>23.46194</v>
      </c>
      <c r="L196" s="84">
        <v>19.56261</v>
      </c>
    </row>
    <row r="197" spans="2:12" ht="24">
      <c r="B197" s="2">
        <v>23</v>
      </c>
      <c r="C197" s="93">
        <v>20406</v>
      </c>
      <c r="D197" s="70">
        <v>212</v>
      </c>
      <c r="E197" s="70">
        <v>35.884</v>
      </c>
      <c r="F197" s="70">
        <f t="shared" si="0"/>
        <v>3.1003776000000003</v>
      </c>
      <c r="G197" s="70">
        <f t="shared" si="22"/>
        <v>6.669153333333334</v>
      </c>
      <c r="H197" s="70">
        <f t="shared" si="23"/>
        <v>20.676893605632003</v>
      </c>
      <c r="I197" s="2" t="s">
        <v>105</v>
      </c>
      <c r="J197" s="84">
        <v>5.43232</v>
      </c>
      <c r="K197" s="84">
        <v>3.05374</v>
      </c>
      <c r="L197" s="84">
        <v>11.5214</v>
      </c>
    </row>
    <row r="198" spans="2:12" ht="24">
      <c r="B198" s="2">
        <v>24</v>
      </c>
      <c r="C198" s="93">
        <v>20419</v>
      </c>
      <c r="D198" s="70">
        <v>212</v>
      </c>
      <c r="E198" s="70">
        <v>366.29</v>
      </c>
      <c r="F198" s="70">
        <f t="shared" si="0"/>
        <v>31.647456000000002</v>
      </c>
      <c r="G198" s="70">
        <f t="shared" si="22"/>
        <v>37.89389666666667</v>
      </c>
      <c r="H198" s="70">
        <f t="shared" si="23"/>
        <v>1199.2454274268803</v>
      </c>
      <c r="I198" s="2" t="s">
        <v>80</v>
      </c>
      <c r="J198" s="84">
        <v>29.98036</v>
      </c>
      <c r="K198" s="84">
        <v>41.82407</v>
      </c>
      <c r="L198" s="84">
        <v>41.87726</v>
      </c>
    </row>
    <row r="199" spans="2:12" ht="24">
      <c r="B199" s="2">
        <v>25</v>
      </c>
      <c r="C199" s="93">
        <v>20427</v>
      </c>
      <c r="D199" s="70">
        <v>212.09</v>
      </c>
      <c r="E199" s="70">
        <v>47.684</v>
      </c>
      <c r="F199" s="70">
        <f t="shared" si="0"/>
        <v>4.1198976</v>
      </c>
      <c r="G199" s="70">
        <f aca="true" t="shared" si="24" ref="G199:G236">+AVERAGE(J199:L199)</f>
        <v>25.149163333333334</v>
      </c>
      <c r="H199" s="70">
        <f aca="true" t="shared" si="25" ref="H199:H236">G199*F199</f>
        <v>103.611977659008</v>
      </c>
      <c r="I199" s="2" t="s">
        <v>81</v>
      </c>
      <c r="J199" s="84">
        <v>18.36995</v>
      </c>
      <c r="K199" s="84">
        <v>32.22551</v>
      </c>
      <c r="L199" s="84">
        <v>24.85203</v>
      </c>
    </row>
    <row r="200" spans="2:12" ht="24">
      <c r="B200" s="2">
        <v>26</v>
      </c>
      <c r="C200" s="93">
        <v>20440</v>
      </c>
      <c r="D200" s="70">
        <v>211.94</v>
      </c>
      <c r="E200" s="70">
        <v>28.463</v>
      </c>
      <c r="F200" s="70">
        <f t="shared" si="0"/>
        <v>2.4592032</v>
      </c>
      <c r="G200" s="70">
        <f t="shared" si="24"/>
        <v>31.887736666666665</v>
      </c>
      <c r="H200" s="70">
        <f t="shared" si="25"/>
        <v>78.418424051424</v>
      </c>
      <c r="I200" s="2" t="s">
        <v>82</v>
      </c>
      <c r="J200" s="84">
        <v>38.75969</v>
      </c>
      <c r="K200" s="84">
        <v>27.45126</v>
      </c>
      <c r="L200" s="84">
        <v>29.45226</v>
      </c>
    </row>
    <row r="201" spans="2:12" ht="24">
      <c r="B201" s="2">
        <v>27</v>
      </c>
      <c r="C201" s="93">
        <v>20447</v>
      </c>
      <c r="D201" s="70">
        <v>211.91</v>
      </c>
      <c r="E201" s="70">
        <v>23.352</v>
      </c>
      <c r="F201" s="70">
        <f t="shared" si="0"/>
        <v>2.0176128</v>
      </c>
      <c r="G201" s="70">
        <f t="shared" si="24"/>
        <v>42.39662333333334</v>
      </c>
      <c r="H201" s="70">
        <f t="shared" si="25"/>
        <v>85.53996991411202</v>
      </c>
      <c r="I201" s="2" t="s">
        <v>106</v>
      </c>
      <c r="J201" s="84">
        <v>29.57851</v>
      </c>
      <c r="K201" s="84">
        <v>55.75482</v>
      </c>
      <c r="L201" s="84">
        <v>41.85654</v>
      </c>
    </row>
    <row r="202" spans="2:12" ht="24">
      <c r="B202" s="2">
        <v>28</v>
      </c>
      <c r="C202" s="93">
        <v>20457</v>
      </c>
      <c r="D202" s="70">
        <v>211.86</v>
      </c>
      <c r="E202" s="70">
        <v>17.552</v>
      </c>
      <c r="F202" s="70">
        <f t="shared" si="0"/>
        <v>1.5164928</v>
      </c>
      <c r="G202" s="70">
        <f t="shared" si="24"/>
        <v>23.955966666666665</v>
      </c>
      <c r="H202" s="70">
        <f t="shared" si="25"/>
        <v>36.32905096704</v>
      </c>
      <c r="I202" s="2" t="s">
        <v>107</v>
      </c>
      <c r="J202" s="84">
        <v>26.17696</v>
      </c>
      <c r="K202" s="84">
        <v>24.37137</v>
      </c>
      <c r="L202" s="84">
        <v>21.31957</v>
      </c>
    </row>
    <row r="203" spans="2:12" ht="24">
      <c r="B203" s="2">
        <v>29</v>
      </c>
      <c r="C203" s="93">
        <v>20468</v>
      </c>
      <c r="D203" s="70">
        <v>211.85</v>
      </c>
      <c r="E203" s="70">
        <v>16.373</v>
      </c>
      <c r="F203" s="70">
        <f t="shared" si="0"/>
        <v>1.4146272000000002</v>
      </c>
      <c r="G203" s="70">
        <f t="shared" si="24"/>
        <v>25.60459666666667</v>
      </c>
      <c r="H203" s="70">
        <f t="shared" si="25"/>
        <v>36.22095888969601</v>
      </c>
      <c r="I203" s="2" t="s">
        <v>108</v>
      </c>
      <c r="J203" s="84">
        <v>19.99462</v>
      </c>
      <c r="K203" s="84">
        <v>18.35291</v>
      </c>
      <c r="L203" s="84">
        <v>38.46626</v>
      </c>
    </row>
    <row r="204" spans="2:12" ht="24">
      <c r="B204" s="2">
        <v>30</v>
      </c>
      <c r="C204" s="93">
        <v>20475</v>
      </c>
      <c r="D204" s="70">
        <v>211.82</v>
      </c>
      <c r="E204" s="70">
        <v>14.282</v>
      </c>
      <c r="F204" s="70">
        <f t="shared" si="0"/>
        <v>1.2339648</v>
      </c>
      <c r="G204" s="70">
        <f t="shared" si="24"/>
        <v>11.930296666666669</v>
      </c>
      <c r="H204" s="70">
        <f t="shared" si="25"/>
        <v>14.721566140224004</v>
      </c>
      <c r="I204" s="2" t="s">
        <v>109</v>
      </c>
      <c r="J204" s="84">
        <v>4.81795</v>
      </c>
      <c r="K204" s="84">
        <v>4.13616</v>
      </c>
      <c r="L204" s="84">
        <v>26.83678</v>
      </c>
    </row>
    <row r="205" spans="2:12" ht="24">
      <c r="B205" s="2">
        <v>31</v>
      </c>
      <c r="C205" s="93">
        <v>20493</v>
      </c>
      <c r="D205" s="70">
        <v>211.81</v>
      </c>
      <c r="E205" s="70">
        <v>13.54</v>
      </c>
      <c r="F205" s="70">
        <f t="shared" si="0"/>
        <v>1.169856</v>
      </c>
      <c r="G205" s="70">
        <f t="shared" si="24"/>
        <v>9.108310000000001</v>
      </c>
      <c r="H205" s="70">
        <f t="shared" si="25"/>
        <v>10.655411103360002</v>
      </c>
      <c r="I205" s="2" t="s">
        <v>111</v>
      </c>
      <c r="J205" s="84">
        <v>14.94936</v>
      </c>
      <c r="K205" s="84">
        <v>7.5358</v>
      </c>
      <c r="L205" s="84">
        <v>4.83977</v>
      </c>
    </row>
    <row r="206" spans="2:12" ht="24">
      <c r="B206" s="2">
        <v>32</v>
      </c>
      <c r="C206" s="93">
        <v>20497</v>
      </c>
      <c r="D206" s="70">
        <v>211.77</v>
      </c>
      <c r="E206" s="70">
        <v>12.007</v>
      </c>
      <c r="F206" s="70">
        <f t="shared" si="0"/>
        <v>1.0374048</v>
      </c>
      <c r="G206" s="70">
        <f t="shared" si="24"/>
        <v>3.6991366666666665</v>
      </c>
      <c r="H206" s="70">
        <f t="shared" si="25"/>
        <v>3.837502133856</v>
      </c>
      <c r="I206" s="2" t="s">
        <v>110</v>
      </c>
      <c r="J206" s="84">
        <v>2.62985</v>
      </c>
      <c r="K206" s="84">
        <v>1.42486</v>
      </c>
      <c r="L206" s="84">
        <v>7.0427</v>
      </c>
    </row>
    <row r="207" spans="2:12" ht="24">
      <c r="B207" s="2">
        <v>33</v>
      </c>
      <c r="C207" s="93">
        <v>20503</v>
      </c>
      <c r="D207" s="70">
        <v>211.75</v>
      </c>
      <c r="E207" s="70">
        <v>10.117</v>
      </c>
      <c r="F207" s="70">
        <f t="shared" si="0"/>
        <v>0.8741088000000001</v>
      </c>
      <c r="G207" s="70">
        <f t="shared" si="24"/>
        <v>6.590813333333333</v>
      </c>
      <c r="H207" s="70">
        <f t="shared" si="25"/>
        <v>5.761087933824001</v>
      </c>
      <c r="I207" s="2" t="s">
        <v>117</v>
      </c>
      <c r="J207" s="84">
        <v>5.80889</v>
      </c>
      <c r="K207" s="84">
        <v>8.41485</v>
      </c>
      <c r="L207" s="84">
        <v>5.5487</v>
      </c>
    </row>
    <row r="208" spans="2:12" ht="24">
      <c r="B208" s="2">
        <v>34</v>
      </c>
      <c r="C208" s="93">
        <v>20533</v>
      </c>
      <c r="D208" s="70">
        <v>211.71</v>
      </c>
      <c r="E208" s="70">
        <v>7.282</v>
      </c>
      <c r="F208" s="70">
        <f t="shared" si="0"/>
        <v>0.6291648000000001</v>
      </c>
      <c r="G208" s="70">
        <f t="shared" si="24"/>
        <v>4.626196666666666</v>
      </c>
      <c r="H208" s="70">
        <f t="shared" si="25"/>
        <v>2.910640100544</v>
      </c>
      <c r="I208" s="2" t="s">
        <v>118</v>
      </c>
      <c r="J208" s="84">
        <v>4.64136</v>
      </c>
      <c r="K208" s="84">
        <v>4.92239</v>
      </c>
      <c r="L208" s="84">
        <v>4.31484</v>
      </c>
    </row>
    <row r="209" spans="1:16" ht="24">
      <c r="A209" s="112"/>
      <c r="B209" s="113">
        <v>35</v>
      </c>
      <c r="C209" s="114">
        <v>20539</v>
      </c>
      <c r="D209" s="115">
        <v>211.71</v>
      </c>
      <c r="E209" s="115">
        <v>7.062</v>
      </c>
      <c r="F209" s="115">
        <f t="shared" si="0"/>
        <v>0.6101568</v>
      </c>
      <c r="G209" s="115">
        <f t="shared" si="24"/>
        <v>7.847500000000001</v>
      </c>
      <c r="H209" s="115">
        <f t="shared" si="25"/>
        <v>4.788205488000001</v>
      </c>
      <c r="I209" s="113" t="s">
        <v>119</v>
      </c>
      <c r="J209" s="116">
        <v>8.05612</v>
      </c>
      <c r="K209" s="116">
        <v>9.78533</v>
      </c>
      <c r="L209" s="116">
        <v>5.70105</v>
      </c>
      <c r="M209" s="112"/>
      <c r="N209" s="112"/>
      <c r="O209" s="112"/>
      <c r="P209" s="112"/>
    </row>
    <row r="210" spans="2:12" ht="24">
      <c r="B210" s="2">
        <v>1</v>
      </c>
      <c r="C210" s="93">
        <v>20548</v>
      </c>
      <c r="D210" s="70">
        <v>211.74</v>
      </c>
      <c r="E210" s="70">
        <v>8.535</v>
      </c>
      <c r="F210" s="70">
        <f t="shared" si="0"/>
        <v>0.7374240000000001</v>
      </c>
      <c r="G210" s="70">
        <f t="shared" si="24"/>
        <v>19.656073333333335</v>
      </c>
      <c r="H210" s="70">
        <f t="shared" si="25"/>
        <v>14.494860221760003</v>
      </c>
      <c r="I210" s="2" t="s">
        <v>112</v>
      </c>
      <c r="J210" s="84">
        <v>19.16458</v>
      </c>
      <c r="K210" s="84">
        <v>14.59321</v>
      </c>
      <c r="L210" s="84">
        <v>25.21043</v>
      </c>
    </row>
    <row r="211" spans="2:12" ht="24">
      <c r="B211" s="2">
        <v>2</v>
      </c>
      <c r="C211" s="93">
        <v>20554</v>
      </c>
      <c r="D211" s="70">
        <v>211.68</v>
      </c>
      <c r="E211" s="70">
        <v>6.378</v>
      </c>
      <c r="F211" s="70">
        <f t="shared" si="0"/>
        <v>0.5510592000000001</v>
      </c>
      <c r="G211" s="70">
        <f t="shared" si="24"/>
        <v>9.575186666666667</v>
      </c>
      <c r="H211" s="70">
        <f t="shared" si="25"/>
        <v>5.276494704384001</v>
      </c>
      <c r="I211" s="2" t="s">
        <v>113</v>
      </c>
      <c r="J211" s="84">
        <v>12.68122</v>
      </c>
      <c r="K211" s="84">
        <v>10.33849</v>
      </c>
      <c r="L211" s="84">
        <v>5.70585</v>
      </c>
    </row>
    <row r="212" spans="2:12" ht="24">
      <c r="B212" s="2">
        <v>3</v>
      </c>
      <c r="C212" s="93">
        <v>20567</v>
      </c>
      <c r="D212" s="70">
        <v>211.68</v>
      </c>
      <c r="E212" s="70">
        <v>4.826</v>
      </c>
      <c r="F212" s="70">
        <f t="shared" si="0"/>
        <v>0.4169664</v>
      </c>
      <c r="G212" s="70">
        <f t="shared" si="24"/>
        <v>6.620159999999999</v>
      </c>
      <c r="H212" s="70">
        <f t="shared" si="25"/>
        <v>2.760384282624</v>
      </c>
      <c r="I212" s="2" t="s">
        <v>114</v>
      </c>
      <c r="J212" s="84">
        <v>4.19175</v>
      </c>
      <c r="K212" s="84">
        <v>7.77825</v>
      </c>
      <c r="L212" s="84">
        <v>7.89048</v>
      </c>
    </row>
    <row r="213" spans="2:12" ht="24">
      <c r="B213" s="2">
        <v>4</v>
      </c>
      <c r="C213" s="93">
        <v>20583</v>
      </c>
      <c r="D213" s="70">
        <v>211.85</v>
      </c>
      <c r="E213" s="70">
        <v>16.846</v>
      </c>
      <c r="F213" s="70">
        <f t="shared" si="0"/>
        <v>1.4554944</v>
      </c>
      <c r="G213" s="70">
        <f t="shared" si="24"/>
        <v>109.86556333333333</v>
      </c>
      <c r="H213" s="70">
        <f t="shared" si="25"/>
        <v>159.908712184512</v>
      </c>
      <c r="I213" s="2" t="s">
        <v>115</v>
      </c>
      <c r="J213" s="84">
        <v>113.05018</v>
      </c>
      <c r="K213" s="84">
        <v>105.46516</v>
      </c>
      <c r="L213" s="84">
        <v>111.08135</v>
      </c>
    </row>
    <row r="214" spans="2:12" ht="24">
      <c r="B214" s="2">
        <v>5</v>
      </c>
      <c r="C214" s="93">
        <v>20595</v>
      </c>
      <c r="D214" s="70">
        <v>211.78</v>
      </c>
      <c r="E214" s="70">
        <v>13.711</v>
      </c>
      <c r="F214" s="70">
        <f t="shared" si="0"/>
        <v>1.1846304</v>
      </c>
      <c r="G214" s="70">
        <f t="shared" si="24"/>
        <v>253.41654000000003</v>
      </c>
      <c r="H214" s="70">
        <f t="shared" si="25"/>
        <v>300.20493714681606</v>
      </c>
      <c r="I214" s="2" t="s">
        <v>116</v>
      </c>
      <c r="J214" s="84">
        <v>270.47433</v>
      </c>
      <c r="K214" s="84">
        <v>275.15332</v>
      </c>
      <c r="L214" s="84">
        <v>214.62197</v>
      </c>
    </row>
    <row r="215" spans="2:12" ht="24">
      <c r="B215" s="2">
        <v>6</v>
      </c>
      <c r="C215" s="93">
        <v>20602</v>
      </c>
      <c r="D215" s="70">
        <v>211.79</v>
      </c>
      <c r="E215" s="70">
        <v>14.422</v>
      </c>
      <c r="F215" s="70">
        <f t="shared" si="0"/>
        <v>1.2460608000000002</v>
      </c>
      <c r="G215" s="70">
        <f t="shared" si="24"/>
        <v>147.70597999999998</v>
      </c>
      <c r="H215" s="70">
        <f t="shared" si="25"/>
        <v>184.050631603584</v>
      </c>
      <c r="I215" s="2" t="s">
        <v>120</v>
      </c>
      <c r="J215" s="84">
        <v>169.38436</v>
      </c>
      <c r="K215" s="84">
        <v>117.26529</v>
      </c>
      <c r="L215" s="84">
        <v>156.46829</v>
      </c>
    </row>
    <row r="216" spans="2:12" ht="24">
      <c r="B216" s="2">
        <v>7</v>
      </c>
      <c r="C216" s="93">
        <v>20609</v>
      </c>
      <c r="D216" s="70">
        <v>211.88</v>
      </c>
      <c r="E216" s="70">
        <v>20.912</v>
      </c>
      <c r="F216" s="70">
        <f t="shared" si="0"/>
        <v>1.8067968</v>
      </c>
      <c r="G216" s="70">
        <f t="shared" si="24"/>
        <v>382.6769</v>
      </c>
      <c r="H216" s="70">
        <f t="shared" si="25"/>
        <v>691.41939835392</v>
      </c>
      <c r="I216" s="2" t="s">
        <v>89</v>
      </c>
      <c r="J216" s="84">
        <v>397.24667</v>
      </c>
      <c r="K216" s="84">
        <v>397.33784</v>
      </c>
      <c r="L216" s="84">
        <v>353.44619</v>
      </c>
    </row>
    <row r="217" spans="2:12" ht="24">
      <c r="B217" s="2">
        <v>8</v>
      </c>
      <c r="C217" s="93">
        <v>20616</v>
      </c>
      <c r="D217" s="70">
        <v>211.81</v>
      </c>
      <c r="E217" s="70">
        <v>16.3</v>
      </c>
      <c r="F217" s="70">
        <f t="shared" si="0"/>
        <v>1.4083200000000002</v>
      </c>
      <c r="G217" s="70">
        <f t="shared" si="24"/>
        <v>79.61551666666666</v>
      </c>
      <c r="H217" s="70">
        <f t="shared" si="25"/>
        <v>112.12412443200002</v>
      </c>
      <c r="I217" s="2" t="s">
        <v>90</v>
      </c>
      <c r="J217" s="84">
        <v>80.68042</v>
      </c>
      <c r="K217" s="84">
        <v>87.01744</v>
      </c>
      <c r="L217" s="84">
        <v>71.14869</v>
      </c>
    </row>
    <row r="218" spans="2:12" ht="24">
      <c r="B218" s="2">
        <v>9</v>
      </c>
      <c r="C218" s="93">
        <v>20630</v>
      </c>
      <c r="D218" s="70">
        <v>211.78</v>
      </c>
      <c r="E218" s="70">
        <v>12.523</v>
      </c>
      <c r="F218" s="70">
        <f t="shared" si="0"/>
        <v>1.0819872</v>
      </c>
      <c r="G218" s="70">
        <f t="shared" si="24"/>
        <v>40.390080000000005</v>
      </c>
      <c r="H218" s="70">
        <f t="shared" si="25"/>
        <v>43.701549566976</v>
      </c>
      <c r="I218" s="2" t="s">
        <v>122</v>
      </c>
      <c r="J218" s="84">
        <v>39.57584</v>
      </c>
      <c r="K218" s="84">
        <v>39.41783</v>
      </c>
      <c r="L218" s="84">
        <v>42.17657</v>
      </c>
    </row>
    <row r="219" spans="2:12" ht="24">
      <c r="B219" s="2">
        <v>10</v>
      </c>
      <c r="C219" s="93">
        <v>20637</v>
      </c>
      <c r="D219" s="70">
        <v>211.92</v>
      </c>
      <c r="E219" s="70">
        <v>30.896</v>
      </c>
      <c r="F219" s="70">
        <f t="shared" si="0"/>
        <v>2.6694144000000004</v>
      </c>
      <c r="G219" s="70">
        <f t="shared" si="24"/>
        <v>128.04872333333333</v>
      </c>
      <c r="H219" s="70">
        <f t="shared" si="25"/>
        <v>341.81510596761603</v>
      </c>
      <c r="I219" s="2" t="s">
        <v>92</v>
      </c>
      <c r="J219" s="84">
        <v>112.34984</v>
      </c>
      <c r="K219" s="84">
        <v>114.59299</v>
      </c>
      <c r="L219" s="84">
        <v>157.20334</v>
      </c>
    </row>
    <row r="220" spans="2:12" ht="24">
      <c r="B220" s="2">
        <v>11</v>
      </c>
      <c r="C220" s="93">
        <v>20655</v>
      </c>
      <c r="D220" s="70">
        <v>212.3</v>
      </c>
      <c r="E220" s="70">
        <v>75.139</v>
      </c>
      <c r="F220" s="70">
        <f t="shared" si="0"/>
        <v>6.4920096</v>
      </c>
      <c r="G220" s="70">
        <f t="shared" si="24"/>
        <v>137.41444666666666</v>
      </c>
      <c r="H220" s="70">
        <f t="shared" si="25"/>
        <v>892.095906938688</v>
      </c>
      <c r="I220" s="2" t="s">
        <v>93</v>
      </c>
      <c r="J220" s="84">
        <v>140.72252</v>
      </c>
      <c r="K220" s="84">
        <v>132.72311</v>
      </c>
      <c r="L220" s="84">
        <v>138.79771</v>
      </c>
    </row>
    <row r="221" spans="2:12" ht="24">
      <c r="B221" s="2">
        <v>12</v>
      </c>
      <c r="C221" s="93">
        <v>20666</v>
      </c>
      <c r="D221" s="70">
        <v>218.75</v>
      </c>
      <c r="E221" s="70">
        <v>893.238</v>
      </c>
      <c r="F221" s="70">
        <f t="shared" si="0"/>
        <v>77.1757632</v>
      </c>
      <c r="G221" s="70">
        <f t="shared" si="24"/>
        <v>1383.3836066666665</v>
      </c>
      <c r="H221" s="70">
        <f t="shared" si="25"/>
        <v>106763.6856428686</v>
      </c>
      <c r="I221" s="2" t="s">
        <v>94</v>
      </c>
      <c r="J221" s="84">
        <v>1452.18945</v>
      </c>
      <c r="K221" s="84">
        <v>1432.57354</v>
      </c>
      <c r="L221" s="84">
        <v>1265.38783</v>
      </c>
    </row>
    <row r="222" spans="2:12" ht="24">
      <c r="B222" s="2">
        <v>13</v>
      </c>
      <c r="C222" s="93">
        <v>20674</v>
      </c>
      <c r="D222" s="70">
        <v>214.55</v>
      </c>
      <c r="E222" s="70">
        <v>416.576</v>
      </c>
      <c r="F222" s="70">
        <f t="shared" si="0"/>
        <v>35.9921664</v>
      </c>
      <c r="G222" s="70">
        <f t="shared" si="24"/>
        <v>874.7560966666666</v>
      </c>
      <c r="H222" s="70">
        <f t="shared" si="25"/>
        <v>31484.366990641152</v>
      </c>
      <c r="I222" s="2" t="s">
        <v>95</v>
      </c>
      <c r="J222" s="84">
        <v>687.45276</v>
      </c>
      <c r="K222" s="84">
        <v>1214.44302</v>
      </c>
      <c r="L222" s="84">
        <v>722.37251</v>
      </c>
    </row>
    <row r="223" spans="2:12" ht="24">
      <c r="B223" s="2">
        <v>14</v>
      </c>
      <c r="C223" s="93">
        <v>20686</v>
      </c>
      <c r="D223" s="70">
        <v>212.83</v>
      </c>
      <c r="E223" s="70">
        <v>148.15</v>
      </c>
      <c r="F223" s="70">
        <f t="shared" si="0"/>
        <v>12.800160000000002</v>
      </c>
      <c r="G223" s="70">
        <f t="shared" si="24"/>
        <v>246.85047</v>
      </c>
      <c r="H223" s="70">
        <f t="shared" si="25"/>
        <v>3159.7255120752006</v>
      </c>
      <c r="I223" s="2" t="s">
        <v>96</v>
      </c>
      <c r="J223" s="84">
        <v>211.92982</v>
      </c>
      <c r="K223" s="84">
        <v>266.61911</v>
      </c>
      <c r="L223" s="84">
        <v>262.00248</v>
      </c>
    </row>
    <row r="224" spans="2:12" ht="24">
      <c r="B224" s="2">
        <v>15</v>
      </c>
      <c r="C224" s="93">
        <v>20693</v>
      </c>
      <c r="D224" s="70">
        <v>213.15</v>
      </c>
      <c r="E224" s="70">
        <v>185.614</v>
      </c>
      <c r="F224" s="70">
        <f t="shared" si="0"/>
        <v>16.0370496</v>
      </c>
      <c r="G224" s="70">
        <f t="shared" si="24"/>
        <v>287.58481</v>
      </c>
      <c r="H224" s="70">
        <f t="shared" si="25"/>
        <v>4612.011862176576</v>
      </c>
      <c r="I224" s="2" t="s">
        <v>97</v>
      </c>
      <c r="J224" s="84">
        <v>308.56815</v>
      </c>
      <c r="K224" s="84">
        <v>286.38746</v>
      </c>
      <c r="L224" s="84">
        <v>267.79882</v>
      </c>
    </row>
    <row r="225" spans="2:12" ht="24">
      <c r="B225" s="2">
        <v>16</v>
      </c>
      <c r="C225" s="93">
        <v>20700</v>
      </c>
      <c r="D225" s="70">
        <v>213.12</v>
      </c>
      <c r="E225" s="70">
        <v>175.841</v>
      </c>
      <c r="F225" s="70">
        <f t="shared" si="0"/>
        <v>15.192662400000001</v>
      </c>
      <c r="G225" s="70">
        <f t="shared" si="24"/>
        <v>559.2796866666666</v>
      </c>
      <c r="H225" s="70">
        <f t="shared" si="25"/>
        <v>8496.947466704449</v>
      </c>
      <c r="I225" s="2" t="s">
        <v>98</v>
      </c>
      <c r="J225" s="84">
        <v>583.52449</v>
      </c>
      <c r="K225" s="84">
        <v>580.29014</v>
      </c>
      <c r="L225" s="84">
        <v>514.02443</v>
      </c>
    </row>
    <row r="226" spans="2:12" ht="24">
      <c r="B226" s="2">
        <v>17</v>
      </c>
      <c r="C226" s="93">
        <v>20707</v>
      </c>
      <c r="D226" s="70">
        <v>213.98</v>
      </c>
      <c r="E226" s="70">
        <v>309.729</v>
      </c>
      <c r="F226" s="70">
        <f t="shared" si="0"/>
        <v>26.7605856</v>
      </c>
      <c r="G226" s="70">
        <f t="shared" si="24"/>
        <v>219.35929666666667</v>
      </c>
      <c r="H226" s="70">
        <f t="shared" si="25"/>
        <v>5870.183235604128</v>
      </c>
      <c r="I226" s="2" t="s">
        <v>99</v>
      </c>
      <c r="J226" s="84">
        <v>222.36731</v>
      </c>
      <c r="K226" s="84">
        <v>215.42246</v>
      </c>
      <c r="L226" s="84">
        <v>220.28812</v>
      </c>
    </row>
    <row r="227" spans="2:12" ht="24">
      <c r="B227" s="2">
        <v>18</v>
      </c>
      <c r="C227" s="93">
        <v>20721</v>
      </c>
      <c r="D227" s="70">
        <v>212.5</v>
      </c>
      <c r="E227" s="70">
        <v>107.677</v>
      </c>
      <c r="F227" s="70">
        <f t="shared" si="0"/>
        <v>9.303292800000001</v>
      </c>
      <c r="G227" s="70">
        <f t="shared" si="24"/>
        <v>90.50995333333333</v>
      </c>
      <c r="H227" s="70">
        <f t="shared" si="25"/>
        <v>842.0405971743361</v>
      </c>
      <c r="I227" s="2" t="s">
        <v>100</v>
      </c>
      <c r="J227" s="84">
        <v>78.48669</v>
      </c>
      <c r="K227" s="84">
        <v>103.69784</v>
      </c>
      <c r="L227" s="84">
        <v>89.34533</v>
      </c>
    </row>
    <row r="228" spans="2:12" ht="24">
      <c r="B228" s="2">
        <v>19</v>
      </c>
      <c r="C228" s="93">
        <v>20730</v>
      </c>
      <c r="D228" s="70">
        <v>212.48</v>
      </c>
      <c r="E228" s="70">
        <v>101.438</v>
      </c>
      <c r="F228" s="70">
        <f t="shared" si="0"/>
        <v>8.764243200000001</v>
      </c>
      <c r="G228" s="70">
        <f t="shared" si="24"/>
        <v>115.01113666666667</v>
      </c>
      <c r="H228" s="70">
        <f t="shared" si="25"/>
        <v>1007.9855724551041</v>
      </c>
      <c r="I228" s="2" t="s">
        <v>101</v>
      </c>
      <c r="J228" s="84">
        <v>115.22212</v>
      </c>
      <c r="K228" s="84">
        <v>112.89889</v>
      </c>
      <c r="L228" s="84">
        <v>116.9124</v>
      </c>
    </row>
    <row r="229" spans="2:12" ht="24">
      <c r="B229" s="2">
        <v>20</v>
      </c>
      <c r="C229" s="93">
        <v>20736</v>
      </c>
      <c r="D229" s="70">
        <v>212.25</v>
      </c>
      <c r="E229" s="70">
        <v>82.108</v>
      </c>
      <c r="F229" s="70">
        <f t="shared" si="0"/>
        <v>7.0941312000000005</v>
      </c>
      <c r="G229" s="70">
        <f t="shared" si="24"/>
        <v>79.13862666666667</v>
      </c>
      <c r="H229" s="70">
        <f t="shared" si="25"/>
        <v>561.4198005611521</v>
      </c>
      <c r="I229" s="2" t="s">
        <v>102</v>
      </c>
      <c r="J229" s="84">
        <v>83.3001</v>
      </c>
      <c r="K229" s="84">
        <v>91.92066</v>
      </c>
      <c r="L229" s="84">
        <v>62.19512</v>
      </c>
    </row>
    <row r="230" spans="2:12" ht="24">
      <c r="B230" s="2">
        <v>21</v>
      </c>
      <c r="C230" s="93">
        <v>20749</v>
      </c>
      <c r="D230" s="70">
        <v>212.07</v>
      </c>
      <c r="E230" s="70">
        <v>56.004</v>
      </c>
      <c r="F230" s="70">
        <f t="shared" si="0"/>
        <v>4.8387456</v>
      </c>
      <c r="G230" s="70">
        <f t="shared" si="24"/>
        <v>14.416036666666665</v>
      </c>
      <c r="H230" s="70">
        <f t="shared" si="25"/>
        <v>69.755533990272</v>
      </c>
      <c r="I230" s="2" t="s">
        <v>103</v>
      </c>
      <c r="J230" s="84">
        <v>11.46653</v>
      </c>
      <c r="K230" s="84">
        <v>10.11928</v>
      </c>
      <c r="L230" s="84">
        <v>21.6623</v>
      </c>
    </row>
    <row r="231" spans="2:12" ht="24">
      <c r="B231" s="2">
        <v>22</v>
      </c>
      <c r="C231" s="93">
        <v>20763</v>
      </c>
      <c r="D231" s="70">
        <v>211.93</v>
      </c>
      <c r="E231" s="70">
        <v>36.576</v>
      </c>
      <c r="F231" s="70">
        <f t="shared" si="0"/>
        <v>3.1601664</v>
      </c>
      <c r="G231" s="70">
        <f t="shared" si="24"/>
        <v>52.86208666666667</v>
      </c>
      <c r="H231" s="70">
        <f t="shared" si="25"/>
        <v>167.05299011788802</v>
      </c>
      <c r="I231" s="2" t="s">
        <v>104</v>
      </c>
      <c r="J231" s="84">
        <v>53.60624</v>
      </c>
      <c r="K231" s="84">
        <v>55.85268</v>
      </c>
      <c r="L231" s="84">
        <v>49.12734</v>
      </c>
    </row>
    <row r="232" spans="2:12" ht="24">
      <c r="B232" s="2">
        <v>23</v>
      </c>
      <c r="C232" s="93">
        <v>20770</v>
      </c>
      <c r="D232" s="70">
        <v>211.9</v>
      </c>
      <c r="E232" s="70">
        <v>32.918</v>
      </c>
      <c r="F232" s="70">
        <f t="shared" si="0"/>
        <v>2.8441152</v>
      </c>
      <c r="G232" s="70">
        <f t="shared" si="24"/>
        <v>35.71768333333333</v>
      </c>
      <c r="H232" s="70">
        <f t="shared" si="25"/>
        <v>101.58520607712</v>
      </c>
      <c r="I232" s="2" t="s">
        <v>105</v>
      </c>
      <c r="J232" s="84">
        <v>33.93404</v>
      </c>
      <c r="K232" s="84">
        <v>32.7106</v>
      </c>
      <c r="L232" s="84">
        <v>40.50841</v>
      </c>
    </row>
    <row r="233" spans="2:12" ht="24">
      <c r="B233" s="2">
        <v>24</v>
      </c>
      <c r="C233" s="93">
        <v>20784</v>
      </c>
      <c r="D233" s="70">
        <v>211.88</v>
      </c>
      <c r="E233" s="70">
        <v>27.761</v>
      </c>
      <c r="F233" s="70">
        <f t="shared" si="0"/>
        <v>2.3985504</v>
      </c>
      <c r="G233" s="70">
        <f t="shared" si="24"/>
        <v>29.792683333333333</v>
      </c>
      <c r="H233" s="70">
        <f t="shared" si="25"/>
        <v>71.45925252624</v>
      </c>
      <c r="I233" s="2" t="s">
        <v>80</v>
      </c>
      <c r="J233" s="84">
        <v>41.9507</v>
      </c>
      <c r="K233" s="84">
        <v>16.97851</v>
      </c>
      <c r="L233" s="84">
        <v>30.44884</v>
      </c>
    </row>
    <row r="234" spans="2:15" ht="24">
      <c r="B234" s="2">
        <v>25</v>
      </c>
      <c r="C234" s="93">
        <v>20826</v>
      </c>
      <c r="D234" s="70">
        <v>211.74</v>
      </c>
      <c r="E234" s="70">
        <v>13.764</v>
      </c>
      <c r="F234" s="70">
        <f t="shared" si="0"/>
        <v>1.1892096</v>
      </c>
      <c r="G234" s="70">
        <f t="shared" si="24"/>
        <v>13.709290000000001</v>
      </c>
      <c r="H234" s="70">
        <f t="shared" si="25"/>
        <v>16.303219277184002</v>
      </c>
      <c r="I234" s="2" t="s">
        <v>81</v>
      </c>
      <c r="J234" s="84">
        <v>15.89673</v>
      </c>
      <c r="K234" s="84">
        <v>11.73166</v>
      </c>
      <c r="L234" s="84">
        <v>13.49948</v>
      </c>
      <c r="M234" s="118" t="s">
        <v>123</v>
      </c>
      <c r="N234" s="119"/>
      <c r="O234" s="120"/>
    </row>
    <row r="235" spans="2:12" ht="24">
      <c r="B235" s="2">
        <v>26</v>
      </c>
      <c r="C235" s="93">
        <v>20840</v>
      </c>
      <c r="D235" s="70">
        <v>211.71</v>
      </c>
      <c r="E235" s="70">
        <v>10.624</v>
      </c>
      <c r="F235" s="70">
        <f t="shared" si="0"/>
        <v>0.9179136000000001</v>
      </c>
      <c r="G235" s="70">
        <f t="shared" si="24"/>
        <v>3.180406666666667</v>
      </c>
      <c r="H235" s="70">
        <f t="shared" si="25"/>
        <v>2.9193385328640007</v>
      </c>
      <c r="I235" s="2" t="s">
        <v>82</v>
      </c>
      <c r="J235" s="84">
        <v>4.48359</v>
      </c>
      <c r="K235" s="84">
        <v>1.22994</v>
      </c>
      <c r="L235" s="84">
        <v>3.82769</v>
      </c>
    </row>
    <row r="236" spans="2:12" ht="24">
      <c r="B236" s="2">
        <v>27</v>
      </c>
      <c r="C236" s="93">
        <v>20847</v>
      </c>
      <c r="D236" s="70">
        <v>211.68</v>
      </c>
      <c r="E236" s="70">
        <v>9.54</v>
      </c>
      <c r="F236" s="70">
        <f t="shared" si="0"/>
        <v>0.824256</v>
      </c>
      <c r="G236" s="70">
        <f t="shared" si="24"/>
        <v>10.983333333333333</v>
      </c>
      <c r="H236" s="70">
        <f t="shared" si="25"/>
        <v>9.053078399999999</v>
      </c>
      <c r="I236" s="2" t="s">
        <v>106</v>
      </c>
      <c r="J236" s="84">
        <v>15.61422</v>
      </c>
      <c r="K236" s="84">
        <v>8.86343</v>
      </c>
      <c r="L236" s="84">
        <v>8.47235</v>
      </c>
    </row>
    <row r="237" spans="2:15" ht="24">
      <c r="B237" s="2">
        <v>28</v>
      </c>
      <c r="C237" s="93">
        <v>20854</v>
      </c>
      <c r="D237" s="70">
        <v>211.66</v>
      </c>
      <c r="E237" s="70">
        <v>7.798</v>
      </c>
      <c r="F237" s="70">
        <f t="shared" si="0"/>
        <v>0.6737472</v>
      </c>
      <c r="I237" s="2" t="s">
        <v>107</v>
      </c>
      <c r="J237" s="84">
        <v>0</v>
      </c>
      <c r="K237" s="84">
        <v>0</v>
      </c>
      <c r="L237" s="84">
        <v>0</v>
      </c>
      <c r="N237" s="70">
        <f>+AVERAGE(J237:L237)</f>
        <v>0</v>
      </c>
      <c r="O237" s="70">
        <f>N237*F237</f>
        <v>0</v>
      </c>
    </row>
    <row r="238" spans="2:15" ht="24">
      <c r="B238" s="2">
        <v>29</v>
      </c>
      <c r="C238" s="93">
        <v>20868</v>
      </c>
      <c r="D238" s="70">
        <v>211.62</v>
      </c>
      <c r="E238" s="70">
        <v>8.798</v>
      </c>
      <c r="F238" s="70">
        <f t="shared" si="0"/>
        <v>0.7601472</v>
      </c>
      <c r="I238" s="2" t="s">
        <v>108</v>
      </c>
      <c r="J238" s="84">
        <v>0</v>
      </c>
      <c r="K238" s="84">
        <v>0</v>
      </c>
      <c r="L238" s="84">
        <v>0</v>
      </c>
      <c r="N238" s="70">
        <f>+AVERAGE(J238:L238)</f>
        <v>0</v>
      </c>
      <c r="O238" s="70">
        <f>N238*F238</f>
        <v>0</v>
      </c>
    </row>
    <row r="239" spans="2:15" ht="24">
      <c r="B239" s="2">
        <v>30</v>
      </c>
      <c r="C239" s="93">
        <v>20875</v>
      </c>
      <c r="D239" s="70">
        <v>211.6</v>
      </c>
      <c r="E239" s="70">
        <v>9.798</v>
      </c>
      <c r="F239" s="70">
        <f aca="true" t="shared" si="26" ref="F239:F306">E239*0.0864</f>
        <v>0.8465472</v>
      </c>
      <c r="I239" s="2" t="s">
        <v>109</v>
      </c>
      <c r="J239" s="84">
        <v>0</v>
      </c>
      <c r="K239" s="84">
        <v>0</v>
      </c>
      <c r="L239" s="84">
        <v>0</v>
      </c>
      <c r="N239" s="70">
        <f>+AVERAGE(J239:L239)</f>
        <v>0</v>
      </c>
      <c r="O239" s="70">
        <f>N239*F239</f>
        <v>0</v>
      </c>
    </row>
    <row r="240" spans="2:12" ht="24">
      <c r="B240" s="2">
        <v>31</v>
      </c>
      <c r="C240" s="93">
        <v>20882</v>
      </c>
      <c r="D240" s="70">
        <v>211.59</v>
      </c>
      <c r="E240" s="70">
        <v>6.274</v>
      </c>
      <c r="F240" s="70">
        <f t="shared" si="26"/>
        <v>0.5420736</v>
      </c>
      <c r="G240" s="70">
        <f aca="true" t="shared" si="27" ref="G240:G256">+AVERAGE(J240:L240)</f>
        <v>34.220153333333336</v>
      </c>
      <c r="H240" s="70">
        <f aca="true" t="shared" si="28" ref="H240:H256">G240*F240</f>
        <v>18.549841709952002</v>
      </c>
      <c r="I240" s="2" t="s">
        <v>111</v>
      </c>
      <c r="J240" s="84">
        <v>33.97946</v>
      </c>
      <c r="K240" s="84">
        <v>33.61748</v>
      </c>
      <c r="L240" s="84">
        <v>35.06352</v>
      </c>
    </row>
    <row r="241" spans="2:12" ht="24">
      <c r="B241" s="2">
        <v>32</v>
      </c>
      <c r="C241" s="93">
        <v>20889</v>
      </c>
      <c r="D241" s="70">
        <v>211.57</v>
      </c>
      <c r="E241" s="70">
        <v>4.447</v>
      </c>
      <c r="F241" s="70">
        <f t="shared" si="26"/>
        <v>0.38422080000000003</v>
      </c>
      <c r="G241" s="70">
        <f t="shared" si="27"/>
        <v>36.46112333333334</v>
      </c>
      <c r="H241" s="70">
        <f t="shared" si="28"/>
        <v>14.009121976032004</v>
      </c>
      <c r="I241" s="2" t="s">
        <v>110</v>
      </c>
      <c r="J241" s="84">
        <v>44.89031</v>
      </c>
      <c r="K241" s="84">
        <v>38.70284</v>
      </c>
      <c r="L241" s="84">
        <v>25.79022</v>
      </c>
    </row>
    <row r="242" spans="1:16" ht="24">
      <c r="A242" s="112"/>
      <c r="B242" s="113">
        <v>33</v>
      </c>
      <c r="C242" s="114">
        <v>20906</v>
      </c>
      <c r="D242" s="115">
        <v>211.61</v>
      </c>
      <c r="E242" s="115">
        <v>7.298</v>
      </c>
      <c r="F242" s="115">
        <f t="shared" si="26"/>
        <v>0.6305472000000001</v>
      </c>
      <c r="G242" s="115">
        <f t="shared" si="27"/>
        <v>53.217279999999995</v>
      </c>
      <c r="H242" s="115">
        <f t="shared" si="28"/>
        <v>33.556006895616</v>
      </c>
      <c r="I242" s="113" t="s">
        <v>117</v>
      </c>
      <c r="J242" s="116">
        <v>69.39527</v>
      </c>
      <c r="K242" s="116">
        <v>44.00279</v>
      </c>
      <c r="L242" s="116">
        <v>46.25378</v>
      </c>
      <c r="M242" s="112"/>
      <c r="N242" s="112"/>
      <c r="O242" s="112"/>
      <c r="P242" s="112"/>
    </row>
    <row r="243" spans="2:12" ht="24">
      <c r="B243" s="2">
        <v>1</v>
      </c>
      <c r="C243" s="93">
        <v>20911</v>
      </c>
      <c r="D243" s="70">
        <v>211.54</v>
      </c>
      <c r="E243" s="70">
        <v>4.905</v>
      </c>
      <c r="F243" s="70">
        <f t="shared" si="26"/>
        <v>0.42379200000000006</v>
      </c>
      <c r="G243" s="70">
        <f t="shared" si="27"/>
        <v>7.146108113644767</v>
      </c>
      <c r="H243" s="70">
        <f t="shared" si="28"/>
        <v>3.028463449697744</v>
      </c>
      <c r="I243" s="2" t="s">
        <v>112</v>
      </c>
      <c r="J243" s="84">
        <f>การคำนวณตะกอน!F6</f>
        <v>8.213019797727288</v>
      </c>
      <c r="K243" s="84">
        <f>การคำนวณตะกอน!F7</f>
        <v>8.12827902165809</v>
      </c>
      <c r="L243" s="84">
        <f>การคำนวณตะกอน!F8</f>
        <v>5.0970255215489235</v>
      </c>
    </row>
    <row r="244" spans="2:12" ht="24">
      <c r="B244" s="2">
        <v>2</v>
      </c>
      <c r="C244" s="93">
        <v>20938</v>
      </c>
      <c r="D244" s="70">
        <v>211.58</v>
      </c>
      <c r="E244" s="70">
        <v>5.337</v>
      </c>
      <c r="F244" s="70">
        <f t="shared" si="26"/>
        <v>0.4611168</v>
      </c>
      <c r="G244" s="70">
        <f t="shared" si="27"/>
        <v>10.512043317041076</v>
      </c>
      <c r="H244" s="70">
        <f t="shared" si="28"/>
        <v>4.847279775815366</v>
      </c>
      <c r="I244" s="2" t="s">
        <v>113</v>
      </c>
      <c r="J244" s="84">
        <f>การคำนวณตะกอน!F9</f>
        <v>4.532235525162229</v>
      </c>
      <c r="K244" s="84">
        <f>การคำนวณตะกอน!F10</f>
        <v>15.118648524276553</v>
      </c>
      <c r="L244" s="84">
        <f>การคำนวณตะกอน!F11</f>
        <v>11.885245901684446</v>
      </c>
    </row>
    <row r="245" spans="2:12" ht="24">
      <c r="B245" s="2">
        <v>3</v>
      </c>
      <c r="C245" s="93">
        <v>20946</v>
      </c>
      <c r="D245" s="70">
        <v>211.72</v>
      </c>
      <c r="E245" s="70">
        <v>12.959</v>
      </c>
      <c r="F245" s="70">
        <f t="shared" si="26"/>
        <v>1.1196576</v>
      </c>
      <c r="G245" s="70">
        <f t="shared" si="27"/>
        <v>82.93050492032991</v>
      </c>
      <c r="H245" s="70">
        <f t="shared" si="28"/>
        <v>92.85377010588478</v>
      </c>
      <c r="I245" s="2" t="s">
        <v>114</v>
      </c>
      <c r="J245" s="84">
        <f>การคำนวณตะกอน!F12</f>
        <v>79.63633877910958</v>
      </c>
      <c r="K245" s="84">
        <f>การคำนวณตะกอน!F13</f>
        <v>84.40638284763752</v>
      </c>
      <c r="L245" s="84">
        <f>การคำนวณตะกอน!F14</f>
        <v>84.74879313424263</v>
      </c>
    </row>
    <row r="246" spans="2:12" ht="24">
      <c r="B246" s="2">
        <v>4</v>
      </c>
      <c r="C246" s="93">
        <v>20952</v>
      </c>
      <c r="D246" s="70">
        <v>211.68</v>
      </c>
      <c r="E246" s="70">
        <v>9.583</v>
      </c>
      <c r="F246" s="70">
        <f t="shared" si="26"/>
        <v>0.8279712</v>
      </c>
      <c r="G246" s="70">
        <f t="shared" si="27"/>
        <v>349.9600733021013</v>
      </c>
      <c r="H246" s="70">
        <f t="shared" si="28"/>
        <v>289.7568618440288</v>
      </c>
      <c r="I246" s="2" t="s">
        <v>115</v>
      </c>
      <c r="J246" s="84">
        <f>การคำนวณตะกอน!F15</f>
        <v>364.64639270708255</v>
      </c>
      <c r="K246" s="84">
        <f>การคำนวณตะกอน!F16</f>
        <v>335.0439291759318</v>
      </c>
      <c r="L246" s="84">
        <f>การคำนวณตะกอน!F17</f>
        <v>350.1898980232894</v>
      </c>
    </row>
    <row r="247" spans="2:12" ht="24">
      <c r="B247" s="2">
        <v>5</v>
      </c>
      <c r="C247" s="93">
        <v>20967</v>
      </c>
      <c r="D247" s="70">
        <v>211.58</v>
      </c>
      <c r="E247" s="70">
        <v>5.362</v>
      </c>
      <c r="F247" s="70">
        <f t="shared" si="26"/>
        <v>0.46327680000000004</v>
      </c>
      <c r="G247" s="70">
        <f t="shared" si="27"/>
        <v>147.29585776958365</v>
      </c>
      <c r="H247" s="70">
        <f t="shared" si="28"/>
        <v>68.23875364074786</v>
      </c>
      <c r="I247" s="2" t="s">
        <v>116</v>
      </c>
      <c r="J247" s="84">
        <f>การคำนวณตะกอน!F18</f>
        <v>144.0658586782537</v>
      </c>
      <c r="K247" s="84">
        <f>การคำนวณตะกอน!F19</f>
        <v>150.28901734105114</v>
      </c>
      <c r="L247" s="84">
        <f>การคำนวณตะกอน!F20</f>
        <v>147.53269728944616</v>
      </c>
    </row>
    <row r="248" spans="2:12" ht="24">
      <c r="B248" s="2">
        <v>6</v>
      </c>
      <c r="C248" s="93">
        <v>20973</v>
      </c>
      <c r="D248" s="70">
        <v>211.65</v>
      </c>
      <c r="E248" s="70">
        <v>10.431</v>
      </c>
      <c r="F248" s="70">
        <f t="shared" si="26"/>
        <v>0.9012384</v>
      </c>
      <c r="G248" s="70">
        <f t="shared" si="27"/>
        <v>31.797828198753013</v>
      </c>
      <c r="H248" s="70">
        <f t="shared" si="28"/>
        <v>28.65742380931905</v>
      </c>
      <c r="I248" s="2" t="s">
        <v>120</v>
      </c>
      <c r="J248" s="84">
        <f>การคำนวณตะกอน!F21</f>
        <v>28.962818003929822</v>
      </c>
      <c r="K248" s="84">
        <f>การคำนวณตะกอน!F22</f>
        <v>32.52631255948579</v>
      </c>
      <c r="L248" s="84">
        <f>การคำนวณตะกอน!F23</f>
        <v>33.90435403284343</v>
      </c>
    </row>
    <row r="249" spans="2:12" ht="24">
      <c r="B249" s="2">
        <v>7</v>
      </c>
      <c r="C249" s="93">
        <v>20988</v>
      </c>
      <c r="D249" s="70">
        <v>211.84</v>
      </c>
      <c r="E249" s="70">
        <v>21.578</v>
      </c>
      <c r="F249" s="70">
        <f t="shared" si="26"/>
        <v>1.8643392</v>
      </c>
      <c r="G249" s="70">
        <f t="shared" si="27"/>
        <v>23.71176702335408</v>
      </c>
      <c r="H249" s="70">
        <f t="shared" si="28"/>
        <v>44.20677676290633</v>
      </c>
      <c r="I249" s="2" t="s">
        <v>89</v>
      </c>
      <c r="J249" s="84">
        <f>การคำนวณตะกอน!F24</f>
        <v>23.35925250392227</v>
      </c>
      <c r="K249" s="84">
        <f>การคำนวณตะกอน!F25</f>
        <v>26.42839164362209</v>
      </c>
      <c r="L249" s="84">
        <f>การคำนวณตะกอน!F26</f>
        <v>21.347656922517878</v>
      </c>
    </row>
    <row r="250" spans="2:12" ht="24">
      <c r="B250" s="2">
        <v>8</v>
      </c>
      <c r="C250" s="93">
        <v>20994</v>
      </c>
      <c r="D250" s="70">
        <v>211.72</v>
      </c>
      <c r="E250" s="70">
        <v>11.063</v>
      </c>
      <c r="F250" s="70">
        <f t="shared" si="26"/>
        <v>0.9558432000000001</v>
      </c>
      <c r="G250" s="70">
        <f t="shared" si="27"/>
        <v>45.0826537205261</v>
      </c>
      <c r="H250" s="70">
        <f t="shared" si="28"/>
        <v>43.09194799671958</v>
      </c>
      <c r="I250" s="2" t="s">
        <v>90</v>
      </c>
      <c r="J250" s="84">
        <f>การคำนวณตะกอน!F27</f>
        <v>32.756037216431714</v>
      </c>
      <c r="K250" s="84">
        <f>การคำนวณตะกอน!F28</f>
        <v>57.173147552117236</v>
      </c>
      <c r="L250" s="84">
        <f>การคำนวณตะกอน!F29</f>
        <v>45.318776393029346</v>
      </c>
    </row>
    <row r="251" spans="2:12" ht="24">
      <c r="B251" s="2">
        <v>9</v>
      </c>
      <c r="C251" s="93">
        <v>21008</v>
      </c>
      <c r="D251" s="70">
        <v>211.9</v>
      </c>
      <c r="E251" s="70">
        <v>32.567</v>
      </c>
      <c r="F251" s="70">
        <f t="shared" si="26"/>
        <v>2.8137888</v>
      </c>
      <c r="G251" s="70">
        <f t="shared" si="27"/>
        <v>268.75769718165617</v>
      </c>
      <c r="H251" s="70">
        <f t="shared" si="28"/>
        <v>756.2273982435357</v>
      </c>
      <c r="I251" s="2" t="s">
        <v>122</v>
      </c>
      <c r="J251" s="84">
        <f>การคำนวณตะกอน!F30</f>
        <v>205.38954520882442</v>
      </c>
      <c r="K251" s="84">
        <f>การคำนวณตะกอน!F31</f>
        <v>252.15279311102344</v>
      </c>
      <c r="L251" s="84">
        <f>การคำนวณตะกอน!F32</f>
        <v>348.73075322512074</v>
      </c>
    </row>
    <row r="252" spans="2:12" ht="24">
      <c r="B252" s="2">
        <v>10</v>
      </c>
      <c r="C252" s="93">
        <v>21021</v>
      </c>
      <c r="D252" s="70">
        <v>213.07</v>
      </c>
      <c r="E252" s="70">
        <v>159.94</v>
      </c>
      <c r="F252" s="70">
        <f t="shared" si="26"/>
        <v>13.818816</v>
      </c>
      <c r="G252" s="70">
        <f t="shared" si="27"/>
        <v>459.119825777878</v>
      </c>
      <c r="H252" s="70">
        <f t="shared" si="28"/>
        <v>6344.492394376553</v>
      </c>
      <c r="I252" s="2" t="s">
        <v>92</v>
      </c>
      <c r="J252" s="84">
        <f>การคำนวณตะกอน!F33</f>
        <v>481.07534488859574</v>
      </c>
      <c r="K252" s="84">
        <f>การคำนวณตะกอน!F34</f>
        <v>465.0636065078597</v>
      </c>
      <c r="L252" s="84">
        <f>การคำนวณตะกอน!F35</f>
        <v>431.2205259371784</v>
      </c>
    </row>
    <row r="253" spans="2:12" ht="24">
      <c r="B253" s="2">
        <v>11</v>
      </c>
      <c r="C253" s="93">
        <v>21029</v>
      </c>
      <c r="D253" s="70">
        <v>214.13</v>
      </c>
      <c r="E253" s="70">
        <v>279.638</v>
      </c>
      <c r="F253" s="70">
        <f t="shared" si="26"/>
        <v>24.1607232</v>
      </c>
      <c r="G253" s="70">
        <f t="shared" si="27"/>
        <v>530.7861007507908</v>
      </c>
      <c r="H253" s="70">
        <f t="shared" si="28"/>
        <v>12824.176058647166</v>
      </c>
      <c r="I253" s="2" t="s">
        <v>93</v>
      </c>
      <c r="J253" s="84">
        <f>การคำนวณตะกอน!F36</f>
        <v>550.9311512415292</v>
      </c>
      <c r="K253" s="84">
        <f>การคำนวณตะกอน!F37</f>
        <v>527.7617119722411</v>
      </c>
      <c r="L253" s="84">
        <f>การคำนวณตะกอน!F38</f>
        <v>513.6654390386021</v>
      </c>
    </row>
    <row r="254" spans="2:12" ht="24">
      <c r="B254" s="2">
        <v>12</v>
      </c>
      <c r="C254" s="93">
        <v>21045</v>
      </c>
      <c r="D254" s="70">
        <v>212.32</v>
      </c>
      <c r="E254" s="70">
        <v>78.475</v>
      </c>
      <c r="F254" s="70">
        <f t="shared" si="26"/>
        <v>6.78024</v>
      </c>
      <c r="G254" s="70">
        <f t="shared" si="27"/>
        <v>52.82747584197793</v>
      </c>
      <c r="H254" s="70">
        <f t="shared" si="28"/>
        <v>358.1829648028124</v>
      </c>
      <c r="I254" s="2" t="s">
        <v>94</v>
      </c>
      <c r="J254" s="84">
        <f>การคำนวณตะกอน!F39</f>
        <v>47.85867614459985</v>
      </c>
      <c r="K254" s="84">
        <f>การคำนวณตะกอน!F40</f>
        <v>57.336643009489954</v>
      </c>
      <c r="L254" s="84">
        <f>การคำนวณตะกอน!F41</f>
        <v>53.28710837184399</v>
      </c>
    </row>
    <row r="255" spans="2:12" ht="24">
      <c r="B255" s="2">
        <v>13</v>
      </c>
      <c r="C255" s="93">
        <v>21050</v>
      </c>
      <c r="D255" s="70">
        <v>212.6</v>
      </c>
      <c r="E255" s="70">
        <v>122.784</v>
      </c>
      <c r="F255" s="70">
        <f t="shared" si="26"/>
        <v>10.608537600000002</v>
      </c>
      <c r="G255" s="70">
        <f t="shared" si="27"/>
        <v>3138.0162989767746</v>
      </c>
      <c r="H255" s="70">
        <f t="shared" si="28"/>
        <v>33289.76389710796</v>
      </c>
      <c r="I255" s="2" t="s">
        <v>95</v>
      </c>
      <c r="J255" s="84">
        <f>การคำนวณตะกอน!F42</f>
        <v>3241.54589371979</v>
      </c>
      <c r="K255" s="84">
        <f>การคำนวณตะกอน!F43</f>
        <v>2939.747482819261</v>
      </c>
      <c r="L255" s="84">
        <f>การคำนวณตะกอน!F44</f>
        <v>3232.755520391273</v>
      </c>
    </row>
    <row r="256" spans="2:12" ht="24">
      <c r="B256" s="2">
        <v>14</v>
      </c>
      <c r="C256" s="93">
        <v>21062</v>
      </c>
      <c r="D256" s="70">
        <v>219.2</v>
      </c>
      <c r="E256" s="70">
        <v>997.836</v>
      </c>
      <c r="F256" s="70">
        <f t="shared" si="26"/>
        <v>86.21303040000001</v>
      </c>
      <c r="G256" s="70">
        <f t="shared" si="27"/>
        <v>277.5202245682494</v>
      </c>
      <c r="H256" s="70">
        <f t="shared" si="28"/>
        <v>23925.85955731731</v>
      </c>
      <c r="I256" s="2" t="s">
        <v>96</v>
      </c>
      <c r="J256" s="84">
        <f>การคำนวณตะกอน!F45</f>
        <v>268.75740069611226</v>
      </c>
      <c r="K256" s="84">
        <f>การคำนวณตะกอน!F46</f>
        <v>282.61793455165696</v>
      </c>
      <c r="L256" s="84">
        <f>การคำนวณตะกอน!F47</f>
        <v>281.18533845697874</v>
      </c>
    </row>
    <row r="257" spans="2:12" ht="24">
      <c r="B257" s="2">
        <v>15</v>
      </c>
      <c r="C257" s="93">
        <v>21071</v>
      </c>
      <c r="D257" s="70">
        <v>214.38</v>
      </c>
      <c r="E257" s="70">
        <v>337.662</v>
      </c>
      <c r="F257" s="70">
        <f t="shared" si="26"/>
        <v>29.1739968</v>
      </c>
      <c r="G257" s="70">
        <f aca="true" t="shared" si="29" ref="G257:G264">+AVERAGE(J257:L257)</f>
        <v>843.7125591273792</v>
      </c>
      <c r="H257" s="70">
        <f aca="true" t="shared" si="30" ref="H257:H264">G257*F257</f>
        <v>24614.467500101975</v>
      </c>
      <c r="I257" s="2" t="s">
        <v>97</v>
      </c>
      <c r="J257" s="84">
        <f>การคำนวณตะกอน!F48</f>
        <v>836.6176298435151</v>
      </c>
      <c r="K257" s="84">
        <f>การคำนวณตะกอน!F49</f>
        <v>849.7560357392033</v>
      </c>
      <c r="L257" s="84">
        <f>การคำนวณตะกอน!F50</f>
        <v>844.7640117994194</v>
      </c>
    </row>
    <row r="258" spans="2:12" ht="24">
      <c r="B258" s="2">
        <v>16</v>
      </c>
      <c r="C258" s="93">
        <v>21080</v>
      </c>
      <c r="D258" s="70">
        <v>212.59</v>
      </c>
      <c r="E258" s="70">
        <v>117.929</v>
      </c>
      <c r="F258" s="70">
        <f t="shared" si="26"/>
        <v>10.189065600000001</v>
      </c>
      <c r="G258" s="70">
        <f t="shared" si="29"/>
        <v>966.5847329626135</v>
      </c>
      <c r="H258" s="70">
        <f t="shared" si="30"/>
        <v>9848.595252114554</v>
      </c>
      <c r="I258" s="2" t="s">
        <v>98</v>
      </c>
      <c r="J258" s="84">
        <f>การคำนวณตะกอน!F51</f>
        <v>926.8826769767594</v>
      </c>
      <c r="K258" s="84">
        <f>การคำนวณตะกอน!F52</f>
        <v>1002.7756031598813</v>
      </c>
      <c r="L258" s="84">
        <f>การคำนวณตะกอน!F53</f>
        <v>970.0959187511999</v>
      </c>
    </row>
    <row r="259" spans="2:12" ht="24">
      <c r="B259" s="2">
        <v>17</v>
      </c>
      <c r="C259" s="93">
        <v>21085</v>
      </c>
      <c r="D259" s="70">
        <v>212.93</v>
      </c>
      <c r="E259" s="70">
        <v>153.706</v>
      </c>
      <c r="F259" s="70">
        <f t="shared" si="26"/>
        <v>13.2801984</v>
      </c>
      <c r="G259" s="70">
        <f t="shared" si="29"/>
        <v>336.9445705362115</v>
      </c>
      <c r="H259" s="70">
        <f t="shared" si="30"/>
        <v>4474.690746523683</v>
      </c>
      <c r="I259" s="2" t="s">
        <v>99</v>
      </c>
      <c r="J259" s="84">
        <f>การคำนวณตะกอน!F54</f>
        <v>328.26537664133184</v>
      </c>
      <c r="K259" s="84">
        <f>การคำนวณตะกอน!F55</f>
        <v>330.0020820320215</v>
      </c>
      <c r="L259" s="84">
        <f>การคำนวณตะกอน!F56</f>
        <v>352.5662529352811</v>
      </c>
    </row>
    <row r="260" spans="2:12" ht="24">
      <c r="B260" s="2">
        <v>18</v>
      </c>
      <c r="C260" s="93">
        <v>21100</v>
      </c>
      <c r="D260" s="70">
        <v>212.4</v>
      </c>
      <c r="E260" s="70">
        <v>93.761</v>
      </c>
      <c r="F260" s="70">
        <f t="shared" si="26"/>
        <v>8.1009504</v>
      </c>
      <c r="G260" s="70">
        <f t="shared" si="29"/>
        <v>47.28048326263615</v>
      </c>
      <c r="H260" s="70">
        <f t="shared" si="30"/>
        <v>383.01684979864564</v>
      </c>
      <c r="I260" s="2" t="s">
        <v>100</v>
      </c>
      <c r="J260" s="84">
        <f>การคำนวณตะกอน!F57</f>
        <v>45.01294122060262</v>
      </c>
      <c r="K260" s="84">
        <f>การคำนวณตะกอน!F58</f>
        <v>46.039587323991135</v>
      </c>
      <c r="L260" s="84">
        <f>การคำนวณตะกอน!F59</f>
        <v>50.78892124331472</v>
      </c>
    </row>
    <row r="261" spans="2:12" ht="24">
      <c r="B261" s="2">
        <v>19</v>
      </c>
      <c r="C261" s="93">
        <v>21106</v>
      </c>
      <c r="D261" s="70">
        <v>212.16</v>
      </c>
      <c r="E261" s="70">
        <v>79.455</v>
      </c>
      <c r="F261" s="70">
        <f t="shared" si="26"/>
        <v>6.864912</v>
      </c>
      <c r="G261" s="70">
        <f t="shared" si="29"/>
        <v>23.75097287391962</v>
      </c>
      <c r="H261" s="70">
        <f t="shared" si="30"/>
        <v>163.0483386938453</v>
      </c>
      <c r="I261" s="2" t="s">
        <v>101</v>
      </c>
      <c r="J261" s="84">
        <f>การคำนวณตะกอน!F60</f>
        <v>20.48852322565962</v>
      </c>
      <c r="K261" s="84">
        <f>การคำนวณตะกอน!F61</f>
        <v>21.951487213259526</v>
      </c>
      <c r="L261" s="84">
        <f>การคำนวณตะกอน!F62</f>
        <v>28.81290818283971</v>
      </c>
    </row>
    <row r="262" spans="2:12" ht="24">
      <c r="B262" s="2">
        <v>20</v>
      </c>
      <c r="C262" s="93">
        <v>21113</v>
      </c>
      <c r="D262" s="70">
        <v>212.04</v>
      </c>
      <c r="E262" s="70">
        <v>55.239</v>
      </c>
      <c r="F262" s="70">
        <f t="shared" si="26"/>
        <v>4.7726496</v>
      </c>
      <c r="G262" s="70">
        <f t="shared" si="29"/>
        <v>29.926703637604675</v>
      </c>
      <c r="H262" s="70">
        <f t="shared" si="30"/>
        <v>142.8296701453325</v>
      </c>
      <c r="I262" s="2" t="s">
        <v>102</v>
      </c>
      <c r="J262" s="84">
        <f>การคำนวณตะกอน!F63</f>
        <v>22.8368434407279</v>
      </c>
      <c r="K262" s="84">
        <f>การคำนวณตะกอน!F64</f>
        <v>30.20584725536577</v>
      </c>
      <c r="L262" s="84">
        <f>การคำนวณตะกอน!F65</f>
        <v>36.737420216720345</v>
      </c>
    </row>
    <row r="263" spans="2:12" ht="24">
      <c r="B263" s="2">
        <v>21</v>
      </c>
      <c r="C263" s="93">
        <v>21136</v>
      </c>
      <c r="D263" s="70">
        <v>212.05</v>
      </c>
      <c r="E263" s="70">
        <v>56.231</v>
      </c>
      <c r="F263" s="70">
        <f t="shared" si="26"/>
        <v>4.8583584</v>
      </c>
      <c r="G263" s="70">
        <f t="shared" si="29"/>
        <v>16.705908425670994</v>
      </c>
      <c r="H263" s="70">
        <f t="shared" si="30"/>
        <v>81.16329052948946</v>
      </c>
      <c r="I263" s="2" t="s">
        <v>103</v>
      </c>
      <c r="J263" s="84">
        <f>การคำนวณตะกอน!F66</f>
        <v>21.881838074417928</v>
      </c>
      <c r="K263" s="84">
        <f>การคำนวณตะกอน!F67</f>
        <v>20.83824801443422</v>
      </c>
      <c r="L263" s="84">
        <f>การคำนวณตะกอน!F68</f>
        <v>7.39763918816084</v>
      </c>
    </row>
    <row r="264" spans="2:12" ht="24">
      <c r="B264" s="2">
        <v>22</v>
      </c>
      <c r="C264" s="93">
        <v>21142</v>
      </c>
      <c r="D264" s="70">
        <v>211.95</v>
      </c>
      <c r="E264" s="70">
        <v>44.626</v>
      </c>
      <c r="F264" s="70">
        <f t="shared" si="26"/>
        <v>3.8556864</v>
      </c>
      <c r="G264" s="70">
        <f t="shared" si="29"/>
        <v>25.796272166003842</v>
      </c>
      <c r="H264" s="70">
        <f t="shared" si="30"/>
        <v>99.46233576115957</v>
      </c>
      <c r="I264" s="2" t="s">
        <v>104</v>
      </c>
      <c r="J264" s="84">
        <f>การคำนวณตะกอน!F69</f>
        <v>26.348206953188537</v>
      </c>
      <c r="K264" s="84">
        <f>การคำนวณตะกอน!F70</f>
        <v>20.346243084078097</v>
      </c>
      <c r="L264" s="84">
        <f>การคำนวณตะกอน!F71</f>
        <v>30.69436646074488</v>
      </c>
    </row>
    <row r="265" spans="2:12" ht="24">
      <c r="B265" s="2">
        <v>23</v>
      </c>
      <c r="C265" s="93">
        <v>21148</v>
      </c>
      <c r="D265" s="70">
        <v>211.92</v>
      </c>
      <c r="E265" s="70">
        <v>37.523</v>
      </c>
      <c r="F265" s="70">
        <f t="shared" si="26"/>
        <v>3.2419872000000005</v>
      </c>
      <c r="G265" s="70">
        <f aca="true" t="shared" si="31" ref="G265:G279">+AVERAGE(J265:L265)</f>
        <v>2.6031868835546765</v>
      </c>
      <c r="H265" s="70">
        <f aca="true" t="shared" si="32" ref="H265:H279">G265*F265</f>
        <v>8.439498555692154</v>
      </c>
      <c r="I265" s="2" t="s">
        <v>105</v>
      </c>
      <c r="J265" s="84">
        <f>การคำนวณตะกอน!F72</f>
        <v>2.125022135617128</v>
      </c>
      <c r="K265" s="84">
        <f>การคำนวณตะกอน!F73</f>
        <v>2.949308755753495</v>
      </c>
      <c r="L265" s="84">
        <f>การคำนวณตะกอน!F74</f>
        <v>2.7352297592934063</v>
      </c>
    </row>
    <row r="266" spans="2:12" ht="24">
      <c r="B266" s="2">
        <v>24</v>
      </c>
      <c r="C266" s="93">
        <v>21156</v>
      </c>
      <c r="D266" s="70">
        <v>211.87</v>
      </c>
      <c r="E266" s="70">
        <v>28.498</v>
      </c>
      <c r="F266" s="70">
        <f t="shared" si="26"/>
        <v>2.4622272</v>
      </c>
      <c r="G266" s="70">
        <f t="shared" si="31"/>
        <v>15.196863333333333</v>
      </c>
      <c r="H266" s="70">
        <f t="shared" si="32"/>
        <v>37.418130254016</v>
      </c>
      <c r="I266" s="2" t="s">
        <v>80</v>
      </c>
      <c r="J266" s="84">
        <v>11.33891</v>
      </c>
      <c r="K266" s="84">
        <v>14.67454</v>
      </c>
      <c r="L266" s="84">
        <v>19.57714</v>
      </c>
    </row>
    <row r="267" spans="2:12" ht="24">
      <c r="B267" s="2">
        <v>25</v>
      </c>
      <c r="C267" s="93">
        <v>21162</v>
      </c>
      <c r="D267" s="70">
        <v>211.8</v>
      </c>
      <c r="E267" s="70">
        <v>29.962</v>
      </c>
      <c r="F267" s="70">
        <f t="shared" si="26"/>
        <v>2.5887168000000003</v>
      </c>
      <c r="G267" s="70">
        <f t="shared" si="31"/>
        <v>8.77736</v>
      </c>
      <c r="H267" s="70">
        <f t="shared" si="32"/>
        <v>22.722099291648004</v>
      </c>
      <c r="I267" s="2" t="s">
        <v>81</v>
      </c>
      <c r="J267" s="84">
        <v>10.63229</v>
      </c>
      <c r="K267" s="84">
        <v>5.02866</v>
      </c>
      <c r="L267" s="84">
        <v>10.67113</v>
      </c>
    </row>
    <row r="268" spans="2:12" ht="24">
      <c r="B268" s="2">
        <v>26</v>
      </c>
      <c r="C268" s="93">
        <v>21169</v>
      </c>
      <c r="D268" s="70">
        <v>211.76</v>
      </c>
      <c r="E268" s="70">
        <v>23.979</v>
      </c>
      <c r="F268" s="70">
        <f t="shared" si="26"/>
        <v>2.0717856</v>
      </c>
      <c r="G268" s="70">
        <f t="shared" si="31"/>
        <v>6.005223333333333</v>
      </c>
      <c r="H268" s="70">
        <f t="shared" si="32"/>
        <v>12.441535226784001</v>
      </c>
      <c r="I268" s="2" t="s">
        <v>82</v>
      </c>
      <c r="J268" s="84">
        <v>4.30036</v>
      </c>
      <c r="K268" s="84">
        <v>7.27201</v>
      </c>
      <c r="L268" s="84">
        <v>6.4433</v>
      </c>
    </row>
    <row r="269" spans="2:12" ht="24">
      <c r="B269" s="2">
        <v>27</v>
      </c>
      <c r="C269" s="93">
        <v>21197</v>
      </c>
      <c r="D269" s="70">
        <v>211.94</v>
      </c>
      <c r="E269" s="70">
        <v>35.249</v>
      </c>
      <c r="F269" s="70">
        <f t="shared" si="26"/>
        <v>3.0455136000000005</v>
      </c>
      <c r="G269" s="70">
        <f t="shared" si="31"/>
        <v>46.85538666666667</v>
      </c>
      <c r="H269" s="70">
        <f t="shared" si="32"/>
        <v>142.69871732659203</v>
      </c>
      <c r="I269" s="2" t="s">
        <v>106</v>
      </c>
      <c r="J269" s="84">
        <v>52.10241</v>
      </c>
      <c r="K269" s="84">
        <v>37.71631</v>
      </c>
      <c r="L269" s="84">
        <v>50.74744</v>
      </c>
    </row>
    <row r="270" spans="2:12" ht="24">
      <c r="B270" s="2">
        <v>28</v>
      </c>
      <c r="C270" s="93">
        <v>21204</v>
      </c>
      <c r="D270" s="70">
        <v>211.75</v>
      </c>
      <c r="E270" s="70">
        <v>17.961</v>
      </c>
      <c r="F270" s="70">
        <f t="shared" si="26"/>
        <v>1.5518304</v>
      </c>
      <c r="G270" s="70">
        <f t="shared" si="31"/>
        <v>16.097316666666668</v>
      </c>
      <c r="H270" s="70">
        <f t="shared" si="32"/>
        <v>24.980305361760003</v>
      </c>
      <c r="I270" s="2" t="s">
        <v>107</v>
      </c>
      <c r="J270" s="84">
        <v>5.08739</v>
      </c>
      <c r="K270" s="84">
        <v>20.69322</v>
      </c>
      <c r="L270" s="84">
        <v>22.51134</v>
      </c>
    </row>
    <row r="271" spans="2:12" ht="24">
      <c r="B271" s="2">
        <v>29</v>
      </c>
      <c r="C271" s="93">
        <v>21211</v>
      </c>
      <c r="D271" s="70">
        <v>211.69</v>
      </c>
      <c r="E271" s="70">
        <v>11.443</v>
      </c>
      <c r="F271" s="70">
        <f t="shared" si="26"/>
        <v>0.9886752</v>
      </c>
      <c r="G271" s="70">
        <f t="shared" si="31"/>
        <v>13.35292</v>
      </c>
      <c r="H271" s="70">
        <f t="shared" si="32"/>
        <v>13.201700851583999</v>
      </c>
      <c r="I271" s="2" t="s">
        <v>108</v>
      </c>
      <c r="J271" s="84">
        <v>6.65359</v>
      </c>
      <c r="K271" s="84">
        <v>21.87026</v>
      </c>
      <c r="L271" s="84">
        <v>11.53491</v>
      </c>
    </row>
    <row r="272" spans="2:12" ht="24">
      <c r="B272" s="2">
        <v>30</v>
      </c>
      <c r="C272" s="93">
        <v>21219</v>
      </c>
      <c r="D272" s="70">
        <v>211.65</v>
      </c>
      <c r="E272" s="70">
        <v>10.24</v>
      </c>
      <c r="F272" s="70">
        <f t="shared" si="26"/>
        <v>0.8847360000000001</v>
      </c>
      <c r="G272" s="70">
        <f t="shared" si="31"/>
        <v>19.542109999999997</v>
      </c>
      <c r="H272" s="70">
        <f t="shared" si="32"/>
        <v>17.28960823296</v>
      </c>
      <c r="I272" s="2" t="s">
        <v>109</v>
      </c>
      <c r="J272" s="84">
        <v>26.48505</v>
      </c>
      <c r="K272" s="84">
        <v>18.72187</v>
      </c>
      <c r="L272" s="84">
        <v>13.41941</v>
      </c>
    </row>
    <row r="273" spans="2:12" ht="24">
      <c r="B273" s="2">
        <v>31</v>
      </c>
      <c r="C273" s="93">
        <v>21225</v>
      </c>
      <c r="D273" s="70">
        <v>211.63</v>
      </c>
      <c r="E273" s="70">
        <v>11.379</v>
      </c>
      <c r="F273" s="70">
        <f t="shared" si="26"/>
        <v>0.9831456000000001</v>
      </c>
      <c r="G273" s="70">
        <f t="shared" si="31"/>
        <v>9.633953333333332</v>
      </c>
      <c r="H273" s="70">
        <f t="shared" si="32"/>
        <v>9.471578830272</v>
      </c>
      <c r="I273" s="2" t="s">
        <v>111</v>
      </c>
      <c r="J273" s="84">
        <v>6.87368</v>
      </c>
      <c r="K273" s="84">
        <v>10.24082</v>
      </c>
      <c r="L273" s="84">
        <v>11.78736</v>
      </c>
    </row>
    <row r="274" spans="2:12" ht="24">
      <c r="B274" s="2">
        <v>32</v>
      </c>
      <c r="C274" s="93">
        <v>21232</v>
      </c>
      <c r="D274" s="70">
        <v>211.61</v>
      </c>
      <c r="E274" s="70">
        <v>11.382</v>
      </c>
      <c r="F274" s="70">
        <f t="shared" si="26"/>
        <v>0.9834048000000001</v>
      </c>
      <c r="G274" s="70">
        <f t="shared" si="31"/>
        <v>18.985609999999998</v>
      </c>
      <c r="H274" s="70">
        <f t="shared" si="32"/>
        <v>18.670540004928</v>
      </c>
      <c r="I274" s="2" t="s">
        <v>110</v>
      </c>
      <c r="J274" s="84">
        <v>21.34828</v>
      </c>
      <c r="K274" s="84">
        <v>17.40674</v>
      </c>
      <c r="L274" s="84">
        <v>18.20181</v>
      </c>
    </row>
    <row r="275" spans="2:12" ht="24">
      <c r="B275" s="2">
        <v>33</v>
      </c>
      <c r="C275" s="93">
        <v>21249</v>
      </c>
      <c r="D275" s="70">
        <v>211.6</v>
      </c>
      <c r="E275" s="70">
        <v>8.05</v>
      </c>
      <c r="F275" s="70">
        <f t="shared" si="26"/>
        <v>0.6955200000000001</v>
      </c>
      <c r="G275" s="70">
        <f t="shared" si="31"/>
        <v>21.606279999999998</v>
      </c>
      <c r="H275" s="70">
        <f t="shared" si="32"/>
        <v>15.027599865600001</v>
      </c>
      <c r="I275" s="2" t="s">
        <v>117</v>
      </c>
      <c r="J275" s="84">
        <v>9.2728</v>
      </c>
      <c r="K275" s="84">
        <v>29.97514</v>
      </c>
      <c r="L275" s="84">
        <v>25.5709</v>
      </c>
    </row>
    <row r="276" spans="2:12" ht="24">
      <c r="B276" s="2">
        <v>34</v>
      </c>
      <c r="C276" s="93">
        <v>42072</v>
      </c>
      <c r="D276" s="70">
        <v>211.57</v>
      </c>
      <c r="E276" s="70">
        <v>6.247</v>
      </c>
      <c r="F276" s="70">
        <f t="shared" si="26"/>
        <v>0.5397408</v>
      </c>
      <c r="G276" s="70">
        <f t="shared" si="31"/>
        <v>29.783860000000004</v>
      </c>
      <c r="H276" s="70">
        <f t="shared" si="32"/>
        <v>16.075564423488004</v>
      </c>
      <c r="I276" s="2" t="s">
        <v>118</v>
      </c>
      <c r="J276" s="84">
        <v>31.34334</v>
      </c>
      <c r="K276" s="84">
        <v>32.04292</v>
      </c>
      <c r="L276" s="84">
        <v>25.96532</v>
      </c>
    </row>
    <row r="277" spans="2:12" ht="24">
      <c r="B277" s="2">
        <v>35</v>
      </c>
      <c r="C277" s="93">
        <v>21267</v>
      </c>
      <c r="D277" s="70">
        <v>211.66</v>
      </c>
      <c r="E277" s="70">
        <v>6.116</v>
      </c>
      <c r="F277" s="70">
        <f t="shared" si="26"/>
        <v>0.5284224</v>
      </c>
      <c r="G277" s="70">
        <f t="shared" si="31"/>
        <v>17.22708</v>
      </c>
      <c r="H277" s="70">
        <f t="shared" si="32"/>
        <v>9.103174958592</v>
      </c>
      <c r="I277" s="2" t="s">
        <v>119</v>
      </c>
      <c r="J277" s="84">
        <v>6.49498</v>
      </c>
      <c r="K277" s="84">
        <v>17.82186</v>
      </c>
      <c r="L277" s="84">
        <v>27.3644</v>
      </c>
    </row>
    <row r="278" spans="2:12" s="170" customFormat="1" ht="24">
      <c r="B278" s="166">
        <v>1</v>
      </c>
      <c r="C278" s="167">
        <v>21277</v>
      </c>
      <c r="D278" s="168">
        <v>211.6</v>
      </c>
      <c r="E278" s="168">
        <v>6.698</v>
      </c>
      <c r="F278" s="168">
        <f t="shared" si="26"/>
        <v>0.5787072000000001</v>
      </c>
      <c r="G278" s="168">
        <f t="shared" si="31"/>
        <v>27.75137666666667</v>
      </c>
      <c r="H278" s="168">
        <f t="shared" si="32"/>
        <v>16.059921486912003</v>
      </c>
      <c r="I278" s="171" t="s">
        <v>83</v>
      </c>
      <c r="J278" s="169">
        <v>26.40405</v>
      </c>
      <c r="K278" s="169">
        <v>29.88048</v>
      </c>
      <c r="L278" s="169">
        <v>26.9696</v>
      </c>
    </row>
    <row r="279" spans="2:12" ht="24">
      <c r="B279" s="2">
        <v>2</v>
      </c>
      <c r="C279" s="93">
        <v>21304</v>
      </c>
      <c r="D279" s="70">
        <v>211.95</v>
      </c>
      <c r="E279" s="70">
        <v>40.274</v>
      </c>
      <c r="F279" s="70">
        <f t="shared" si="26"/>
        <v>3.4796736000000004</v>
      </c>
      <c r="G279" s="70">
        <f t="shared" si="31"/>
        <v>422.24549</v>
      </c>
      <c r="H279" s="70">
        <f t="shared" si="32"/>
        <v>1469.2764842720642</v>
      </c>
      <c r="I279" s="172" t="s">
        <v>84</v>
      </c>
      <c r="J279" s="84">
        <v>424.92821</v>
      </c>
      <c r="K279" s="84">
        <v>441.83468</v>
      </c>
      <c r="L279" s="84">
        <v>399.97358</v>
      </c>
    </row>
    <row r="280" spans="2:12" ht="24">
      <c r="B280" s="2">
        <v>3</v>
      </c>
      <c r="C280" s="93">
        <v>21311</v>
      </c>
      <c r="D280" s="70">
        <v>211.63</v>
      </c>
      <c r="E280" s="70">
        <v>9.812</v>
      </c>
      <c r="F280" s="70">
        <f t="shared" si="26"/>
        <v>0.8477568</v>
      </c>
      <c r="G280" s="70">
        <f aca="true" t="shared" si="33" ref="G280:G325">+AVERAGE(J280:L280)</f>
        <v>134.32661666666667</v>
      </c>
      <c r="H280" s="70">
        <f aca="true" t="shared" si="34" ref="H280:H325">G280*F280</f>
        <v>113.87630270016</v>
      </c>
      <c r="I280" s="172" t="s">
        <v>85</v>
      </c>
      <c r="J280" s="84">
        <v>148.69549</v>
      </c>
      <c r="K280" s="84">
        <v>129.44533</v>
      </c>
      <c r="L280" s="84">
        <v>124.83903</v>
      </c>
    </row>
    <row r="281" spans="2:12" ht="24">
      <c r="B281" s="2">
        <v>4</v>
      </c>
      <c r="C281" s="93">
        <v>21316</v>
      </c>
      <c r="D281" s="70">
        <v>211.78</v>
      </c>
      <c r="E281" s="70">
        <v>18.394</v>
      </c>
      <c r="F281" s="70">
        <f t="shared" si="26"/>
        <v>1.5892416</v>
      </c>
      <c r="G281" s="70">
        <f t="shared" si="33"/>
        <v>1.5042276666666667</v>
      </c>
      <c r="H281" s="70">
        <f t="shared" si="34"/>
        <v>2.3905811837376003</v>
      </c>
      <c r="I281" s="172" t="s">
        <v>86</v>
      </c>
      <c r="J281" s="84">
        <v>1.114413</v>
      </c>
      <c r="K281" s="84">
        <v>0.74011</v>
      </c>
      <c r="L281" s="84">
        <v>2.65816</v>
      </c>
    </row>
    <row r="282" spans="2:12" ht="24">
      <c r="B282" s="2">
        <v>5</v>
      </c>
      <c r="C282" s="93">
        <v>21330</v>
      </c>
      <c r="D282" s="70">
        <v>211.69</v>
      </c>
      <c r="E282" s="70">
        <v>13.574</v>
      </c>
      <c r="F282" s="70">
        <f t="shared" si="26"/>
        <v>1.1727936</v>
      </c>
      <c r="G282" s="70">
        <f t="shared" si="33"/>
        <v>46.85037333333333</v>
      </c>
      <c r="H282" s="70">
        <f t="shared" si="34"/>
        <v>54.945818002944</v>
      </c>
      <c r="I282" s="172" t="s">
        <v>87</v>
      </c>
      <c r="J282" s="84">
        <v>55.28737</v>
      </c>
      <c r="K282" s="84">
        <v>39.27004</v>
      </c>
      <c r="L282" s="84">
        <v>45.99371</v>
      </c>
    </row>
    <row r="283" spans="2:12" ht="24">
      <c r="B283" s="2">
        <v>6</v>
      </c>
      <c r="C283" s="93">
        <v>21338</v>
      </c>
      <c r="D283" s="70">
        <v>211.67</v>
      </c>
      <c r="E283" s="70">
        <v>10.489</v>
      </c>
      <c r="F283" s="70">
        <f t="shared" si="26"/>
        <v>0.9062496000000001</v>
      </c>
      <c r="G283" s="70">
        <f t="shared" si="33"/>
        <v>43.35605999999999</v>
      </c>
      <c r="H283" s="70">
        <f t="shared" si="34"/>
        <v>39.291412032576</v>
      </c>
      <c r="I283" s="172" t="s">
        <v>88</v>
      </c>
      <c r="J283" s="84">
        <v>47.85304</v>
      </c>
      <c r="K283" s="84">
        <v>40.15175</v>
      </c>
      <c r="L283" s="84">
        <v>42.06339</v>
      </c>
    </row>
    <row r="284" spans="2:12" ht="24">
      <c r="B284" s="2">
        <v>7</v>
      </c>
      <c r="C284" s="93">
        <v>21344</v>
      </c>
      <c r="D284" s="70">
        <v>211.62</v>
      </c>
      <c r="E284" s="70">
        <v>8.092</v>
      </c>
      <c r="F284" s="70">
        <f t="shared" si="26"/>
        <v>0.6991488000000001</v>
      </c>
      <c r="G284" s="70">
        <f t="shared" si="33"/>
        <v>384.63457666666665</v>
      </c>
      <c r="H284" s="70">
        <f t="shared" si="34"/>
        <v>268.91680271500803</v>
      </c>
      <c r="I284" s="172" t="s">
        <v>89</v>
      </c>
      <c r="J284" s="84">
        <v>350.43389</v>
      </c>
      <c r="K284" s="84">
        <v>425.11004</v>
      </c>
      <c r="L284" s="84">
        <v>378.3598</v>
      </c>
    </row>
    <row r="285" spans="2:12" ht="24">
      <c r="B285" s="2">
        <v>8</v>
      </c>
      <c r="C285" s="93">
        <v>21358</v>
      </c>
      <c r="D285" s="70">
        <v>211.72</v>
      </c>
      <c r="E285" s="70">
        <v>15.633</v>
      </c>
      <c r="F285" s="70">
        <f t="shared" si="26"/>
        <v>1.3506912</v>
      </c>
      <c r="G285" s="70">
        <f t="shared" si="33"/>
        <v>151.49361000000002</v>
      </c>
      <c r="H285" s="70">
        <f t="shared" si="34"/>
        <v>204.621085883232</v>
      </c>
      <c r="I285" s="172" t="s">
        <v>90</v>
      </c>
      <c r="J285" s="84">
        <v>146.86384</v>
      </c>
      <c r="K285" s="84">
        <v>145.20847</v>
      </c>
      <c r="L285" s="84">
        <v>162.40852</v>
      </c>
    </row>
    <row r="286" spans="2:12" ht="24">
      <c r="B286" s="2">
        <v>9</v>
      </c>
      <c r="C286" s="93">
        <v>21375</v>
      </c>
      <c r="D286" s="70">
        <v>212.18</v>
      </c>
      <c r="E286" s="70">
        <v>59.352</v>
      </c>
      <c r="F286" s="70">
        <f t="shared" si="26"/>
        <v>5.1280128</v>
      </c>
      <c r="G286" s="70">
        <f t="shared" si="33"/>
        <v>699.7655733333335</v>
      </c>
      <c r="H286" s="70">
        <f t="shared" si="34"/>
        <v>3588.4068170526725</v>
      </c>
      <c r="I286" s="172" t="s">
        <v>91</v>
      </c>
      <c r="J286" s="84">
        <v>676.22347</v>
      </c>
      <c r="K286" s="84">
        <v>638.30504</v>
      </c>
      <c r="L286" s="84">
        <v>784.76821</v>
      </c>
    </row>
    <row r="287" spans="2:12" ht="24">
      <c r="B287" s="2">
        <v>10</v>
      </c>
      <c r="C287" s="93">
        <v>21381</v>
      </c>
      <c r="D287" s="70">
        <v>211.78</v>
      </c>
      <c r="E287" s="70">
        <v>23.986</v>
      </c>
      <c r="F287" s="70">
        <f t="shared" si="26"/>
        <v>2.0723904</v>
      </c>
      <c r="G287" s="70">
        <f t="shared" si="33"/>
        <v>432.58578000000006</v>
      </c>
      <c r="H287" s="70">
        <f t="shared" si="34"/>
        <v>896.4866176485122</v>
      </c>
      <c r="I287" s="172" t="s">
        <v>92</v>
      </c>
      <c r="J287" s="84">
        <v>431.07664</v>
      </c>
      <c r="K287" s="84">
        <v>474.43053</v>
      </c>
      <c r="L287" s="84">
        <v>392.25017</v>
      </c>
    </row>
    <row r="288" spans="2:12" ht="24">
      <c r="B288" s="2">
        <v>11</v>
      </c>
      <c r="C288" s="93">
        <v>21395</v>
      </c>
      <c r="D288" s="70">
        <v>212.92</v>
      </c>
      <c r="E288" s="70">
        <v>149.682</v>
      </c>
      <c r="F288" s="70">
        <f t="shared" si="26"/>
        <v>12.9325248</v>
      </c>
      <c r="G288" s="70">
        <f t="shared" si="33"/>
        <v>471.8733466666667</v>
      </c>
      <c r="H288" s="70">
        <f t="shared" si="34"/>
        <v>6102.513758225664</v>
      </c>
      <c r="I288" s="172" t="s">
        <v>93</v>
      </c>
      <c r="J288" s="84">
        <v>472.85397</v>
      </c>
      <c r="K288" s="84">
        <v>459.30094</v>
      </c>
      <c r="L288" s="84">
        <v>483.46513</v>
      </c>
    </row>
    <row r="289" spans="2:12" ht="24">
      <c r="B289" s="2">
        <v>12</v>
      </c>
      <c r="C289" s="93">
        <v>21401</v>
      </c>
      <c r="D289" s="70">
        <v>216.15</v>
      </c>
      <c r="E289" s="70">
        <v>556.025</v>
      </c>
      <c r="F289" s="70">
        <f t="shared" si="26"/>
        <v>48.04056</v>
      </c>
      <c r="G289" s="70">
        <f t="shared" si="33"/>
        <v>891.48789</v>
      </c>
      <c r="H289" s="70">
        <f t="shared" si="34"/>
        <v>42827.577468818396</v>
      </c>
      <c r="I289" s="172" t="s">
        <v>94</v>
      </c>
      <c r="J289" s="84">
        <v>868.86152</v>
      </c>
      <c r="K289" s="84">
        <v>881.41805</v>
      </c>
      <c r="L289" s="84">
        <v>924.1841</v>
      </c>
    </row>
    <row r="290" spans="2:12" ht="24">
      <c r="B290" s="2">
        <v>13</v>
      </c>
      <c r="C290" s="93">
        <v>21415</v>
      </c>
      <c r="D290" s="70">
        <v>213.65</v>
      </c>
      <c r="E290" s="70">
        <v>235.874</v>
      </c>
      <c r="F290" s="70">
        <f t="shared" si="26"/>
        <v>20.3795136</v>
      </c>
      <c r="G290" s="70">
        <f t="shared" si="33"/>
        <v>375.2555466666667</v>
      </c>
      <c r="H290" s="70">
        <f t="shared" si="34"/>
        <v>7647.525516768768</v>
      </c>
      <c r="I290" s="172" t="s">
        <v>95</v>
      </c>
      <c r="J290" s="84">
        <v>401.26872</v>
      </c>
      <c r="K290" s="84">
        <v>347.8014</v>
      </c>
      <c r="L290" s="84">
        <v>376.69652</v>
      </c>
    </row>
    <row r="291" spans="2:12" ht="24">
      <c r="B291" s="2">
        <v>14</v>
      </c>
      <c r="C291" s="93">
        <v>21421</v>
      </c>
      <c r="D291" s="70">
        <v>212.87</v>
      </c>
      <c r="E291" s="70">
        <v>153.093</v>
      </c>
      <c r="F291" s="70">
        <f t="shared" si="26"/>
        <v>13.227235199999999</v>
      </c>
      <c r="G291" s="70">
        <f t="shared" si="33"/>
        <v>249.48256333333336</v>
      </c>
      <c r="H291" s="70">
        <f t="shared" si="34"/>
        <v>3299.964543508896</v>
      </c>
      <c r="I291" s="172" t="s">
        <v>96</v>
      </c>
      <c r="J291" s="84">
        <v>245.49081</v>
      </c>
      <c r="K291" s="84">
        <v>244.78407</v>
      </c>
      <c r="L291" s="84">
        <v>258.17281</v>
      </c>
    </row>
    <row r="292" spans="2:12" ht="24">
      <c r="B292" s="2">
        <v>15</v>
      </c>
      <c r="C292" s="93">
        <v>21432</v>
      </c>
      <c r="D292" s="70">
        <v>214.76</v>
      </c>
      <c r="E292" s="70">
        <v>407.183</v>
      </c>
      <c r="F292" s="70">
        <f t="shared" si="26"/>
        <v>35.1806112</v>
      </c>
      <c r="G292" s="70">
        <f t="shared" si="33"/>
        <v>619.3019766666667</v>
      </c>
      <c r="H292" s="70">
        <f t="shared" si="34"/>
        <v>21787.422056501477</v>
      </c>
      <c r="I292" s="172" t="s">
        <v>97</v>
      </c>
      <c r="J292" s="84">
        <v>644.33649</v>
      </c>
      <c r="K292" s="84">
        <v>599.55242</v>
      </c>
      <c r="L292" s="84">
        <v>614.01702</v>
      </c>
    </row>
    <row r="293" spans="2:12" ht="24">
      <c r="B293" s="2">
        <v>16</v>
      </c>
      <c r="C293" s="93">
        <v>21437</v>
      </c>
      <c r="D293" s="70">
        <v>1212.97</v>
      </c>
      <c r="E293" s="70">
        <v>150.465</v>
      </c>
      <c r="F293" s="70">
        <f t="shared" si="26"/>
        <v>13.000176000000002</v>
      </c>
      <c r="G293" s="70">
        <f t="shared" si="33"/>
        <v>337.70117</v>
      </c>
      <c r="H293" s="70">
        <f t="shared" si="34"/>
        <v>4390.17464540592</v>
      </c>
      <c r="I293" s="172" t="s">
        <v>98</v>
      </c>
      <c r="J293" s="84">
        <v>333.00144</v>
      </c>
      <c r="K293" s="84">
        <v>344.39698</v>
      </c>
      <c r="L293" s="84">
        <v>335.70509</v>
      </c>
    </row>
    <row r="294" spans="2:12" ht="24">
      <c r="B294" s="2">
        <v>17</v>
      </c>
      <c r="C294" s="93">
        <v>21450</v>
      </c>
      <c r="D294" s="70">
        <v>212.35</v>
      </c>
      <c r="E294" s="70">
        <v>83</v>
      </c>
      <c r="F294" s="70">
        <f t="shared" si="26"/>
        <v>7.171200000000001</v>
      </c>
      <c r="G294" s="70">
        <f t="shared" si="33"/>
        <v>142.36247333333333</v>
      </c>
      <c r="H294" s="70">
        <f t="shared" si="34"/>
        <v>1020.909768768</v>
      </c>
      <c r="I294" s="172" t="s">
        <v>99</v>
      </c>
      <c r="J294" s="84">
        <v>120.72506</v>
      </c>
      <c r="K294" s="84">
        <v>162.02963</v>
      </c>
      <c r="L294" s="84">
        <v>144.33273</v>
      </c>
    </row>
    <row r="295" spans="2:12" ht="24">
      <c r="B295" s="2">
        <v>18</v>
      </c>
      <c r="C295" s="93">
        <v>21464</v>
      </c>
      <c r="D295" s="70">
        <v>212.57</v>
      </c>
      <c r="E295" s="70">
        <v>121.928</v>
      </c>
      <c r="F295" s="70">
        <f t="shared" si="26"/>
        <v>10.5345792</v>
      </c>
      <c r="G295" s="70">
        <f t="shared" si="33"/>
        <v>422.7957666666666</v>
      </c>
      <c r="H295" s="70">
        <f t="shared" si="34"/>
        <v>4453.9754893747195</v>
      </c>
      <c r="I295" s="172" t="s">
        <v>100</v>
      </c>
      <c r="J295" s="84">
        <v>418.05726</v>
      </c>
      <c r="K295" s="84">
        <v>432.93874</v>
      </c>
      <c r="L295" s="84">
        <v>417.3913</v>
      </c>
    </row>
    <row r="296" spans="2:12" ht="24">
      <c r="B296" s="2">
        <v>19</v>
      </c>
      <c r="C296" s="93">
        <v>21479</v>
      </c>
      <c r="D296" s="70">
        <v>212.25</v>
      </c>
      <c r="E296" s="70">
        <v>82.261</v>
      </c>
      <c r="F296" s="70">
        <f t="shared" si="26"/>
        <v>7.1073504</v>
      </c>
      <c r="G296" s="70">
        <f t="shared" si="33"/>
        <v>34.88736</v>
      </c>
      <c r="H296" s="70">
        <f t="shared" si="34"/>
        <v>247.95669205094399</v>
      </c>
      <c r="I296" s="172" t="s">
        <v>101</v>
      </c>
      <c r="J296" s="84">
        <v>30.33981</v>
      </c>
      <c r="K296" s="84">
        <v>29.90475</v>
      </c>
      <c r="L296" s="84">
        <v>44.41752</v>
      </c>
    </row>
    <row r="297" spans="2:12" ht="24">
      <c r="B297" s="2">
        <v>20</v>
      </c>
      <c r="C297" s="93">
        <v>21486</v>
      </c>
      <c r="D297" s="70">
        <v>212.05</v>
      </c>
      <c r="E297" s="70">
        <v>58.263</v>
      </c>
      <c r="F297" s="70">
        <f t="shared" si="26"/>
        <v>5.0339232</v>
      </c>
      <c r="G297" s="70">
        <f t="shared" si="33"/>
        <v>44.3744</v>
      </c>
      <c r="H297" s="70">
        <f t="shared" si="34"/>
        <v>223.37732164608002</v>
      </c>
      <c r="I297" s="172" t="s">
        <v>102</v>
      </c>
      <c r="J297" s="84">
        <v>33.3553</v>
      </c>
      <c r="K297" s="84">
        <v>37.888</v>
      </c>
      <c r="L297" s="84">
        <v>61.8799</v>
      </c>
    </row>
    <row r="298" spans="2:12" ht="24">
      <c r="B298" s="2">
        <v>21</v>
      </c>
      <c r="C298" s="93">
        <v>21492</v>
      </c>
      <c r="D298" s="70">
        <v>212</v>
      </c>
      <c r="E298" s="70">
        <v>46.977</v>
      </c>
      <c r="F298" s="70">
        <f t="shared" si="26"/>
        <v>4.0588128</v>
      </c>
      <c r="G298" s="70">
        <f t="shared" si="33"/>
        <v>30.799703333333337</v>
      </c>
      <c r="H298" s="70">
        <f t="shared" si="34"/>
        <v>125.01023012553601</v>
      </c>
      <c r="I298" s="172" t="s">
        <v>103</v>
      </c>
      <c r="J298" s="84">
        <v>32.29155</v>
      </c>
      <c r="K298" s="84">
        <v>28.00908</v>
      </c>
      <c r="L298" s="84">
        <v>32.09848</v>
      </c>
    </row>
    <row r="299" spans="2:12" ht="24">
      <c r="B299" s="2">
        <v>22</v>
      </c>
      <c r="C299" s="93">
        <v>21498</v>
      </c>
      <c r="D299" s="70">
        <v>212.25</v>
      </c>
      <c r="E299" s="70">
        <v>40.31</v>
      </c>
      <c r="F299" s="70">
        <f t="shared" si="26"/>
        <v>3.4827840000000005</v>
      </c>
      <c r="G299" s="70">
        <f t="shared" si="33"/>
        <v>43.762753333333336</v>
      </c>
      <c r="H299" s="70">
        <f t="shared" si="34"/>
        <v>152.41621710528003</v>
      </c>
      <c r="I299" s="172" t="s">
        <v>104</v>
      </c>
      <c r="J299" s="84">
        <v>42.9964</v>
      </c>
      <c r="K299" s="84">
        <v>43.62166</v>
      </c>
      <c r="L299" s="84">
        <v>44.6702</v>
      </c>
    </row>
    <row r="300" spans="2:12" ht="24">
      <c r="B300" s="2">
        <v>23</v>
      </c>
      <c r="C300" s="93">
        <v>21514</v>
      </c>
      <c r="D300" s="70">
        <v>211.79</v>
      </c>
      <c r="E300" s="70">
        <v>29.103</v>
      </c>
      <c r="F300" s="70">
        <f t="shared" si="26"/>
        <v>2.5144992000000004</v>
      </c>
      <c r="G300" s="70">
        <f t="shared" si="33"/>
        <v>48.557359999999996</v>
      </c>
      <c r="H300" s="70">
        <f t="shared" si="34"/>
        <v>122.097442874112</v>
      </c>
      <c r="I300" s="172" t="s">
        <v>105</v>
      </c>
      <c r="J300" s="84">
        <v>45.7408</v>
      </c>
      <c r="K300" s="84">
        <v>50.9847</v>
      </c>
      <c r="L300" s="84">
        <v>48.94658</v>
      </c>
    </row>
    <row r="301" spans="2:12" ht="24">
      <c r="B301" s="2">
        <v>24</v>
      </c>
      <c r="C301" s="93">
        <v>21527</v>
      </c>
      <c r="D301" s="70">
        <v>211.95</v>
      </c>
      <c r="E301" s="70">
        <v>36.666</v>
      </c>
      <c r="F301" s="70">
        <f t="shared" si="26"/>
        <v>3.1679424</v>
      </c>
      <c r="G301" s="70">
        <f t="shared" si="33"/>
        <v>53.11773333333333</v>
      </c>
      <c r="H301" s="70">
        <f t="shared" si="34"/>
        <v>168.27391961855997</v>
      </c>
      <c r="I301" s="172" t="s">
        <v>80</v>
      </c>
      <c r="J301" s="84">
        <v>58.1908</v>
      </c>
      <c r="K301" s="84">
        <v>68.81051</v>
      </c>
      <c r="L301" s="84">
        <v>32.35189</v>
      </c>
    </row>
    <row r="302" spans="2:12" ht="24">
      <c r="B302" s="2">
        <v>25</v>
      </c>
      <c r="C302" s="93">
        <v>21533</v>
      </c>
      <c r="D302" s="70">
        <v>211.84</v>
      </c>
      <c r="E302" s="70">
        <v>24.586</v>
      </c>
      <c r="F302" s="70">
        <f t="shared" si="26"/>
        <v>2.1242304</v>
      </c>
      <c r="G302" s="70">
        <f t="shared" si="33"/>
        <v>20.689310000000003</v>
      </c>
      <c r="H302" s="70">
        <f t="shared" si="34"/>
        <v>43.94886125702401</v>
      </c>
      <c r="I302" s="172" t="s">
        <v>81</v>
      </c>
      <c r="J302" s="84">
        <v>11.84875</v>
      </c>
      <c r="K302" s="84">
        <v>32.5232</v>
      </c>
      <c r="L302" s="84">
        <v>17.69598</v>
      </c>
    </row>
    <row r="303" spans="2:12" ht="24">
      <c r="B303" s="2">
        <v>26</v>
      </c>
      <c r="C303" s="93">
        <v>21554</v>
      </c>
      <c r="D303" s="70">
        <v>211.72</v>
      </c>
      <c r="E303" s="70">
        <v>15.129</v>
      </c>
      <c r="F303" s="70">
        <f t="shared" si="26"/>
        <v>1.3071456000000001</v>
      </c>
      <c r="G303" s="70">
        <f t="shared" si="33"/>
        <v>9.863023333333333</v>
      </c>
      <c r="H303" s="70">
        <f t="shared" si="34"/>
        <v>12.892407552864</v>
      </c>
      <c r="I303" s="172" t="s">
        <v>82</v>
      </c>
      <c r="J303" s="84">
        <v>10.5993</v>
      </c>
      <c r="K303" s="84">
        <v>8.71982</v>
      </c>
      <c r="L303" s="84">
        <v>10.26995</v>
      </c>
    </row>
    <row r="304" spans="2:12" ht="24">
      <c r="B304" s="2">
        <v>27</v>
      </c>
      <c r="C304" s="93">
        <v>21570</v>
      </c>
      <c r="D304" s="70">
        <v>211.69</v>
      </c>
      <c r="E304" s="70">
        <v>14.19</v>
      </c>
      <c r="F304" s="70">
        <f t="shared" si="26"/>
        <v>1.226016</v>
      </c>
      <c r="G304" s="70">
        <f t="shared" si="33"/>
        <v>13.230616666666664</v>
      </c>
      <c r="H304" s="70">
        <f t="shared" si="34"/>
        <v>16.2209477232</v>
      </c>
      <c r="I304" s="172" t="s">
        <v>106</v>
      </c>
      <c r="J304" s="84">
        <v>10.10479</v>
      </c>
      <c r="K304" s="84">
        <v>22.9241</v>
      </c>
      <c r="L304" s="84">
        <v>6.66296</v>
      </c>
    </row>
    <row r="305" spans="2:12" ht="24">
      <c r="B305" s="2">
        <v>28</v>
      </c>
      <c r="C305" s="93">
        <v>21575</v>
      </c>
      <c r="D305" s="70">
        <v>211.72</v>
      </c>
      <c r="E305" s="70">
        <v>14.7</v>
      </c>
      <c r="F305" s="70">
        <f t="shared" si="26"/>
        <v>1.27008</v>
      </c>
      <c r="G305" s="70">
        <f t="shared" si="33"/>
        <v>12.684056666666669</v>
      </c>
      <c r="H305" s="70">
        <f t="shared" si="34"/>
        <v>16.109766691200004</v>
      </c>
      <c r="I305" s="172" t="s">
        <v>107</v>
      </c>
      <c r="J305" s="84">
        <v>15.63489</v>
      </c>
      <c r="K305" s="84">
        <v>8.05418</v>
      </c>
      <c r="L305" s="84">
        <v>14.3631</v>
      </c>
    </row>
    <row r="306" spans="2:12" s="178" customFormat="1" ht="24">
      <c r="B306" s="173">
        <v>29</v>
      </c>
      <c r="C306" s="174">
        <v>21583</v>
      </c>
      <c r="D306" s="175">
        <v>211.7</v>
      </c>
      <c r="E306" s="175">
        <v>14.22</v>
      </c>
      <c r="F306" s="175">
        <f t="shared" si="26"/>
        <v>1.2286080000000001</v>
      </c>
      <c r="G306" s="175">
        <f t="shared" si="33"/>
        <v>37.79351666666667</v>
      </c>
      <c r="H306" s="175">
        <f t="shared" si="34"/>
        <v>46.43341692480001</v>
      </c>
      <c r="I306" s="176" t="s">
        <v>108</v>
      </c>
      <c r="J306" s="177">
        <v>51.00375</v>
      </c>
      <c r="K306" s="177">
        <v>32.24636</v>
      </c>
      <c r="L306" s="177">
        <v>30.13044</v>
      </c>
    </row>
    <row r="307" spans="2:12" ht="24">
      <c r="B307" s="2">
        <v>1</v>
      </c>
      <c r="C307" s="93">
        <v>21667</v>
      </c>
      <c r="D307" s="70">
        <v>211.47</v>
      </c>
      <c r="E307" s="70">
        <v>4</v>
      </c>
      <c r="F307" s="70">
        <f aca="true" t="shared" si="35" ref="F307:F396">E307*0.0864</f>
        <v>0.3456</v>
      </c>
      <c r="G307" s="70">
        <f t="shared" si="33"/>
        <v>29.203736666666668</v>
      </c>
      <c r="H307" s="70">
        <f t="shared" si="34"/>
        <v>10.092811392000002</v>
      </c>
      <c r="I307" s="172" t="s">
        <v>83</v>
      </c>
      <c r="J307" s="84">
        <v>36.27312</v>
      </c>
      <c r="K307" s="84">
        <v>25.52089</v>
      </c>
      <c r="L307" s="84">
        <v>25.8172</v>
      </c>
    </row>
    <row r="308" spans="2:12" ht="24">
      <c r="B308" s="2">
        <v>2</v>
      </c>
      <c r="C308" s="93">
        <v>21671</v>
      </c>
      <c r="D308" s="70">
        <v>211.71</v>
      </c>
      <c r="E308" s="70">
        <v>13.21</v>
      </c>
      <c r="F308" s="70">
        <f t="shared" si="35"/>
        <v>1.1413440000000001</v>
      </c>
      <c r="G308" s="70">
        <f t="shared" si="33"/>
        <v>289.6403066666666</v>
      </c>
      <c r="H308" s="70">
        <f t="shared" si="34"/>
        <v>330.57922617215996</v>
      </c>
      <c r="I308" s="172" t="s">
        <v>84</v>
      </c>
      <c r="J308" s="84">
        <v>316.63136</v>
      </c>
      <c r="K308" s="84">
        <v>276.96692</v>
      </c>
      <c r="L308" s="84">
        <v>275.32264</v>
      </c>
    </row>
    <row r="309" spans="2:12" ht="24">
      <c r="B309" s="2">
        <v>3</v>
      </c>
      <c r="C309" s="93">
        <v>21714</v>
      </c>
      <c r="D309" s="70">
        <v>211.67</v>
      </c>
      <c r="E309" s="70">
        <v>15.17</v>
      </c>
      <c r="F309" s="70">
        <f t="shared" si="35"/>
        <v>1.310688</v>
      </c>
      <c r="G309" s="70">
        <f t="shared" si="33"/>
        <v>292.2562066666667</v>
      </c>
      <c r="H309" s="70">
        <f t="shared" si="34"/>
        <v>383.05670300352006</v>
      </c>
      <c r="I309" s="172" t="s">
        <v>85</v>
      </c>
      <c r="J309" s="84">
        <v>238.56253</v>
      </c>
      <c r="K309" s="84">
        <v>320.62282</v>
      </c>
      <c r="L309" s="84">
        <v>317.58327</v>
      </c>
    </row>
    <row r="310" spans="2:12" ht="24">
      <c r="B310" s="2">
        <v>4</v>
      </c>
      <c r="C310" s="93">
        <v>21721</v>
      </c>
      <c r="D310" s="70">
        <v>211.63</v>
      </c>
      <c r="E310" s="70">
        <v>107.81</v>
      </c>
      <c r="F310" s="70">
        <f t="shared" si="35"/>
        <v>9.314784000000001</v>
      </c>
      <c r="G310" s="70">
        <f t="shared" si="33"/>
        <v>701.67945</v>
      </c>
      <c r="H310" s="70">
        <f t="shared" si="34"/>
        <v>6535.992513988801</v>
      </c>
      <c r="I310" s="172" t="s">
        <v>86</v>
      </c>
      <c r="J310" s="84">
        <v>698.19062</v>
      </c>
      <c r="K310" s="84">
        <v>712.75225</v>
      </c>
      <c r="L310" s="84">
        <v>694.09548</v>
      </c>
    </row>
    <row r="311" spans="2:12" ht="24">
      <c r="B311" s="2">
        <v>5</v>
      </c>
      <c r="C311" s="93">
        <v>21733</v>
      </c>
      <c r="D311" s="70">
        <v>214.85</v>
      </c>
      <c r="E311" s="70">
        <v>394.87</v>
      </c>
      <c r="F311" s="70">
        <f t="shared" si="35"/>
        <v>34.116768</v>
      </c>
      <c r="G311" s="70">
        <f t="shared" si="33"/>
        <v>4033.3630066666665</v>
      </c>
      <c r="H311" s="70">
        <f t="shared" si="34"/>
        <v>137605.3099582291</v>
      </c>
      <c r="I311" s="172" t="s">
        <v>87</v>
      </c>
      <c r="J311" s="84">
        <v>3776.36374</v>
      </c>
      <c r="K311" s="84">
        <v>4473.97526</v>
      </c>
      <c r="L311" s="84">
        <v>3849.75002</v>
      </c>
    </row>
    <row r="312" spans="2:12" ht="24">
      <c r="B312" s="2">
        <v>6</v>
      </c>
      <c r="C312" s="93">
        <v>21735</v>
      </c>
      <c r="D312" s="70">
        <v>212.65</v>
      </c>
      <c r="E312" s="70">
        <v>118.6</v>
      </c>
      <c r="F312" s="70">
        <f t="shared" si="35"/>
        <v>10.24704</v>
      </c>
      <c r="G312" s="70">
        <f t="shared" si="33"/>
        <v>342.1622333333333</v>
      </c>
      <c r="H312" s="70">
        <f t="shared" si="34"/>
        <v>3506.1500914559997</v>
      </c>
      <c r="I312" s="172" t="s">
        <v>88</v>
      </c>
      <c r="J312" s="84">
        <v>351.60182</v>
      </c>
      <c r="K312" s="84">
        <v>320.62852</v>
      </c>
      <c r="L312" s="84">
        <v>354.25636</v>
      </c>
    </row>
    <row r="313" spans="2:12" ht="24">
      <c r="B313" s="2">
        <v>7</v>
      </c>
      <c r="C313" s="93">
        <v>21742</v>
      </c>
      <c r="D313" s="70">
        <v>212.35</v>
      </c>
      <c r="E313" s="70">
        <v>87.54</v>
      </c>
      <c r="F313" s="70">
        <f t="shared" si="35"/>
        <v>7.563456000000001</v>
      </c>
      <c r="G313" s="70">
        <f t="shared" si="33"/>
        <v>1026.0666199999998</v>
      </c>
      <c r="H313" s="70">
        <f t="shared" si="34"/>
        <v>7760.6097334387205</v>
      </c>
      <c r="I313" s="172" t="s">
        <v>89</v>
      </c>
      <c r="J313" s="84">
        <v>1048.05788</v>
      </c>
      <c r="K313" s="84">
        <v>1041.88366</v>
      </c>
      <c r="L313" s="84">
        <v>988.25832</v>
      </c>
    </row>
    <row r="314" spans="2:12" ht="24">
      <c r="B314" s="2">
        <v>8</v>
      </c>
      <c r="C314" s="93">
        <v>21772</v>
      </c>
      <c r="D314" s="70">
        <v>212.41</v>
      </c>
      <c r="E314" s="70">
        <v>89.54</v>
      </c>
      <c r="F314" s="70">
        <f t="shared" si="35"/>
        <v>7.736256000000001</v>
      </c>
      <c r="G314" s="70">
        <f t="shared" si="33"/>
        <v>510.37775000000005</v>
      </c>
      <c r="H314" s="70">
        <f t="shared" si="34"/>
        <v>3948.4129307040007</v>
      </c>
      <c r="I314" s="172" t="s">
        <v>90</v>
      </c>
      <c r="J314" s="84">
        <v>514.57033</v>
      </c>
      <c r="K314" s="84">
        <v>535.40286</v>
      </c>
      <c r="L314" s="84">
        <v>481.16006</v>
      </c>
    </row>
    <row r="315" spans="2:12" ht="24">
      <c r="B315" s="2">
        <v>9</v>
      </c>
      <c r="C315" s="93">
        <v>21775</v>
      </c>
      <c r="D315" s="70">
        <v>215.5</v>
      </c>
      <c r="E315" s="70">
        <v>422.546</v>
      </c>
      <c r="F315" s="70">
        <f t="shared" si="35"/>
        <v>36.5079744</v>
      </c>
      <c r="G315" s="70">
        <f t="shared" si="33"/>
        <v>905.0944466666666</v>
      </c>
      <c r="H315" s="70">
        <f t="shared" si="34"/>
        <v>33043.164888488835</v>
      </c>
      <c r="I315" s="172" t="s">
        <v>91</v>
      </c>
      <c r="J315" s="84">
        <v>850.45045</v>
      </c>
      <c r="K315" s="84">
        <v>951.01241</v>
      </c>
      <c r="L315" s="84">
        <v>913.82048</v>
      </c>
    </row>
    <row r="316" spans="2:12" ht="24">
      <c r="B316" s="2">
        <v>10</v>
      </c>
      <c r="C316" s="93">
        <v>21778</v>
      </c>
      <c r="D316" s="70">
        <v>218.4</v>
      </c>
      <c r="E316" s="70">
        <v>755.35</v>
      </c>
      <c r="F316" s="70">
        <f t="shared" si="35"/>
        <v>65.26224</v>
      </c>
      <c r="G316" s="70">
        <f t="shared" si="33"/>
        <v>907.8380466666667</v>
      </c>
      <c r="H316" s="70">
        <f t="shared" si="34"/>
        <v>59247.54448269121</v>
      </c>
      <c r="I316" s="172" t="s">
        <v>92</v>
      </c>
      <c r="J316" s="84">
        <v>832.86363</v>
      </c>
      <c r="K316" s="84">
        <v>808.38323</v>
      </c>
      <c r="L316" s="84">
        <v>1082.26728</v>
      </c>
    </row>
    <row r="317" spans="2:12" ht="24">
      <c r="B317" s="2">
        <v>11</v>
      </c>
      <c r="C317" s="93">
        <v>21806</v>
      </c>
      <c r="D317" s="70">
        <v>215.28</v>
      </c>
      <c r="E317" s="70">
        <v>401.97</v>
      </c>
      <c r="F317" s="70">
        <f t="shared" si="35"/>
        <v>34.730208000000005</v>
      </c>
      <c r="G317" s="70">
        <f t="shared" si="33"/>
        <v>412.01569666666666</v>
      </c>
      <c r="H317" s="70">
        <f t="shared" si="34"/>
        <v>14309.39084449824</v>
      </c>
      <c r="I317" s="172" t="s">
        <v>93</v>
      </c>
      <c r="J317" s="84">
        <v>344.4905</v>
      </c>
      <c r="K317" s="84">
        <v>521.93226</v>
      </c>
      <c r="L317" s="84">
        <v>369.62433</v>
      </c>
    </row>
    <row r="318" spans="2:12" ht="24">
      <c r="B318" s="2">
        <v>12</v>
      </c>
      <c r="C318" s="93">
        <v>21813</v>
      </c>
      <c r="D318" s="70">
        <v>214.86</v>
      </c>
      <c r="E318" s="70">
        <v>383.11</v>
      </c>
      <c r="F318" s="70">
        <f t="shared" si="35"/>
        <v>33.100704</v>
      </c>
      <c r="G318" s="70">
        <f t="shared" si="33"/>
        <v>448.2438866666667</v>
      </c>
      <c r="H318" s="70">
        <f t="shared" si="34"/>
        <v>14837.188212362882</v>
      </c>
      <c r="I318" s="172" t="s">
        <v>94</v>
      </c>
      <c r="J318" s="84">
        <v>455.99522</v>
      </c>
      <c r="K318" s="84">
        <v>449.2705</v>
      </c>
      <c r="L318" s="84">
        <v>439.46594</v>
      </c>
    </row>
    <row r="319" spans="2:12" ht="24">
      <c r="B319" s="2">
        <v>13</v>
      </c>
      <c r="C319" s="93">
        <v>21821</v>
      </c>
      <c r="D319" s="70">
        <v>212.59</v>
      </c>
      <c r="E319" s="70">
        <v>116.15</v>
      </c>
      <c r="F319" s="70">
        <f t="shared" si="35"/>
        <v>10.03536</v>
      </c>
      <c r="G319" s="70">
        <f t="shared" si="33"/>
        <v>87.44553333333333</v>
      </c>
      <c r="H319" s="70">
        <f t="shared" si="34"/>
        <v>877.5474073920001</v>
      </c>
      <c r="I319" s="172" t="s">
        <v>95</v>
      </c>
      <c r="J319" s="84">
        <v>85.33008</v>
      </c>
      <c r="K319" s="84">
        <v>91.28043</v>
      </c>
      <c r="L319" s="84">
        <v>85.72609</v>
      </c>
    </row>
    <row r="320" spans="2:12" ht="24">
      <c r="B320" s="2">
        <v>14</v>
      </c>
      <c r="C320" s="93">
        <v>21828</v>
      </c>
      <c r="D320" s="70">
        <v>212.45</v>
      </c>
      <c r="E320" s="70">
        <v>91.019</v>
      </c>
      <c r="F320" s="70">
        <f t="shared" si="35"/>
        <v>7.864041600000001</v>
      </c>
      <c r="G320" s="70">
        <f t="shared" si="33"/>
        <v>63.798616666666675</v>
      </c>
      <c r="H320" s="70">
        <f t="shared" si="34"/>
        <v>501.71497548912015</v>
      </c>
      <c r="I320" s="172" t="s">
        <v>96</v>
      </c>
      <c r="J320" s="84">
        <v>60.91946</v>
      </c>
      <c r="K320" s="84">
        <v>76.03503</v>
      </c>
      <c r="L320" s="84">
        <v>54.44136</v>
      </c>
    </row>
    <row r="321" spans="2:12" ht="24">
      <c r="B321" s="2">
        <v>15</v>
      </c>
      <c r="C321" s="93">
        <v>21833</v>
      </c>
      <c r="D321" s="70">
        <v>212.58</v>
      </c>
      <c r="E321" s="70">
        <v>108.5</v>
      </c>
      <c r="F321" s="70">
        <f t="shared" si="35"/>
        <v>9.3744</v>
      </c>
      <c r="G321" s="70">
        <f t="shared" si="33"/>
        <v>63.34403666666666</v>
      </c>
      <c r="H321" s="70">
        <f t="shared" si="34"/>
        <v>593.8123373279999</v>
      </c>
      <c r="I321" s="172" t="s">
        <v>97</v>
      </c>
      <c r="J321" s="84">
        <v>74.87832</v>
      </c>
      <c r="K321" s="84">
        <v>58.18759</v>
      </c>
      <c r="L321" s="84">
        <v>56.9662</v>
      </c>
    </row>
    <row r="322" spans="2:12" ht="24">
      <c r="B322" s="2">
        <v>16</v>
      </c>
      <c r="C322" s="93">
        <v>21843</v>
      </c>
      <c r="D322" s="70">
        <v>212.2</v>
      </c>
      <c r="E322" s="70">
        <v>65.08</v>
      </c>
      <c r="F322" s="70">
        <f t="shared" si="35"/>
        <v>5.622912</v>
      </c>
      <c r="G322" s="70">
        <f t="shared" si="33"/>
        <v>37.24110666666667</v>
      </c>
      <c r="H322" s="70">
        <f t="shared" si="34"/>
        <v>209.40346556928</v>
      </c>
      <c r="I322" s="172" t="s">
        <v>98</v>
      </c>
      <c r="J322" s="84">
        <v>46.69214</v>
      </c>
      <c r="K322" s="84">
        <v>29.6905</v>
      </c>
      <c r="L322" s="84">
        <v>35.34068</v>
      </c>
    </row>
    <row r="323" spans="2:12" ht="24">
      <c r="B323" s="2">
        <v>17</v>
      </c>
      <c r="C323" s="93">
        <v>21855</v>
      </c>
      <c r="D323" s="70">
        <v>212.13</v>
      </c>
      <c r="E323" s="70">
        <v>55.52</v>
      </c>
      <c r="F323" s="70">
        <f t="shared" si="35"/>
        <v>4.796928</v>
      </c>
      <c r="G323" s="70">
        <f t="shared" si="33"/>
        <v>23.871766666666662</v>
      </c>
      <c r="H323" s="70">
        <f t="shared" si="34"/>
        <v>114.51114593279999</v>
      </c>
      <c r="I323" s="172" t="s">
        <v>99</v>
      </c>
      <c r="J323" s="84">
        <v>33.90724</v>
      </c>
      <c r="K323" s="84">
        <v>18.00147</v>
      </c>
      <c r="L323" s="84">
        <v>19.70659</v>
      </c>
    </row>
    <row r="324" spans="2:12" ht="24">
      <c r="B324" s="2">
        <v>18</v>
      </c>
      <c r="C324" s="93">
        <v>21870</v>
      </c>
      <c r="D324" s="70">
        <v>211.98</v>
      </c>
      <c r="E324" s="70">
        <v>40.83</v>
      </c>
      <c r="F324" s="70">
        <f t="shared" si="35"/>
        <v>3.527712</v>
      </c>
      <c r="G324" s="70">
        <f t="shared" si="33"/>
        <v>0.7763133333333334</v>
      </c>
      <c r="H324" s="70">
        <f t="shared" si="34"/>
        <v>2.7386098617600005</v>
      </c>
      <c r="I324" s="172" t="s">
        <v>100</v>
      </c>
      <c r="J324" s="84">
        <v>1.15799</v>
      </c>
      <c r="K324" s="84">
        <v>0.33945</v>
      </c>
      <c r="L324" s="84">
        <v>0.8315</v>
      </c>
    </row>
    <row r="325" spans="2:12" ht="24">
      <c r="B325" s="2">
        <v>19</v>
      </c>
      <c r="C325" s="93">
        <v>21875</v>
      </c>
      <c r="D325" s="70">
        <v>211.93</v>
      </c>
      <c r="E325" s="70">
        <v>33.92</v>
      </c>
      <c r="F325" s="70">
        <f t="shared" si="35"/>
        <v>2.9306880000000004</v>
      </c>
      <c r="G325" s="70">
        <f t="shared" si="33"/>
        <v>2.08114</v>
      </c>
      <c r="H325" s="70">
        <f t="shared" si="34"/>
        <v>6.0991720243200005</v>
      </c>
      <c r="I325" s="172" t="s">
        <v>101</v>
      </c>
      <c r="J325" s="84">
        <v>0</v>
      </c>
      <c r="K325" s="84">
        <v>0</v>
      </c>
      <c r="L325" s="84">
        <v>6.24342</v>
      </c>
    </row>
    <row r="326" spans="2:15" ht="24">
      <c r="B326" s="2">
        <v>20</v>
      </c>
      <c r="C326" s="93">
        <v>21890</v>
      </c>
      <c r="D326" s="70">
        <v>211.74</v>
      </c>
      <c r="E326" s="70">
        <v>24.95</v>
      </c>
      <c r="F326" s="70">
        <f t="shared" si="35"/>
        <v>2.1556800000000003</v>
      </c>
      <c r="I326" s="172" t="s">
        <v>102</v>
      </c>
      <c r="J326" s="84">
        <v>0</v>
      </c>
      <c r="K326" s="84">
        <v>0</v>
      </c>
      <c r="L326" s="84">
        <v>0</v>
      </c>
      <c r="N326" s="70">
        <f>+AVERAGE(J326:L326)</f>
        <v>0</v>
      </c>
      <c r="O326" s="70">
        <f>N326*F326</f>
        <v>0</v>
      </c>
    </row>
    <row r="327" spans="2:15" ht="24">
      <c r="B327" s="2">
        <v>21</v>
      </c>
      <c r="C327" s="93">
        <v>21907</v>
      </c>
      <c r="D327" s="70">
        <v>211.7</v>
      </c>
      <c r="E327" s="70">
        <v>15.76</v>
      </c>
      <c r="F327" s="70">
        <f t="shared" si="35"/>
        <v>1.361664</v>
      </c>
      <c r="I327" s="172" t="s">
        <v>103</v>
      </c>
      <c r="J327" s="84">
        <v>0</v>
      </c>
      <c r="K327" s="84">
        <v>0</v>
      </c>
      <c r="L327" s="84">
        <v>0</v>
      </c>
      <c r="N327" s="70">
        <f>+AVERAGE(J327:L327)</f>
        <v>0</v>
      </c>
      <c r="O327" s="70">
        <f>N327*F327</f>
        <v>0</v>
      </c>
    </row>
    <row r="328" spans="2:12" ht="24">
      <c r="B328" s="2">
        <v>22</v>
      </c>
      <c r="C328" s="93">
        <v>21920</v>
      </c>
      <c r="D328" s="70">
        <v>211.77</v>
      </c>
      <c r="E328" s="70">
        <v>19.92</v>
      </c>
      <c r="F328" s="70">
        <f t="shared" si="35"/>
        <v>1.7210880000000002</v>
      </c>
      <c r="G328" s="70">
        <f aca="true" t="shared" si="36" ref="G328:G395">+AVERAGE(J328:L328)</f>
        <v>1.9971233333333334</v>
      </c>
      <c r="H328" s="70">
        <f aca="true" t="shared" si="37" ref="H328:H395">G328*F328</f>
        <v>3.4372250035200005</v>
      </c>
      <c r="I328" s="172" t="s">
        <v>104</v>
      </c>
      <c r="J328" s="84">
        <v>5.99137</v>
      </c>
      <c r="K328" s="84">
        <v>0</v>
      </c>
      <c r="L328" s="84">
        <v>0</v>
      </c>
    </row>
    <row r="329" spans="2:12" ht="24">
      <c r="B329" s="2">
        <v>23</v>
      </c>
      <c r="C329" s="93">
        <v>21931</v>
      </c>
      <c r="D329" s="70">
        <v>211.75</v>
      </c>
      <c r="E329" s="70">
        <v>19.4</v>
      </c>
      <c r="F329" s="70">
        <f t="shared" si="35"/>
        <v>1.6761599999999999</v>
      </c>
      <c r="G329" s="70">
        <f t="shared" si="36"/>
        <v>19.278026666666666</v>
      </c>
      <c r="H329" s="70">
        <f t="shared" si="37"/>
        <v>32.313057177599994</v>
      </c>
      <c r="I329" s="172" t="s">
        <v>105</v>
      </c>
      <c r="J329" s="84">
        <v>0</v>
      </c>
      <c r="K329" s="84">
        <v>5.11618</v>
      </c>
      <c r="L329" s="84">
        <v>52.7179</v>
      </c>
    </row>
    <row r="330" spans="2:12" ht="24">
      <c r="B330" s="2">
        <v>24</v>
      </c>
      <c r="C330" s="93">
        <v>21938</v>
      </c>
      <c r="D330" s="70">
        <v>211.65</v>
      </c>
      <c r="E330" s="70">
        <v>11.02</v>
      </c>
      <c r="F330" s="70">
        <f t="shared" si="35"/>
        <v>0.952128</v>
      </c>
      <c r="G330" s="70">
        <f t="shared" si="36"/>
        <v>1.5946200000000001</v>
      </c>
      <c r="H330" s="70">
        <f t="shared" si="37"/>
        <v>1.5182823513600001</v>
      </c>
      <c r="I330" s="172" t="s">
        <v>80</v>
      </c>
      <c r="J330" s="84">
        <v>0.30813</v>
      </c>
      <c r="K330" s="84">
        <v>0</v>
      </c>
      <c r="L330" s="84">
        <v>4.47573</v>
      </c>
    </row>
    <row r="331" spans="2:12" ht="24">
      <c r="B331" s="2">
        <v>25</v>
      </c>
      <c r="C331" s="93">
        <v>21960</v>
      </c>
      <c r="D331" s="70">
        <v>211.58</v>
      </c>
      <c r="E331" s="70">
        <v>7.23</v>
      </c>
      <c r="F331" s="70">
        <f t="shared" si="35"/>
        <v>0.6246720000000001</v>
      </c>
      <c r="G331" s="70">
        <f t="shared" si="36"/>
        <v>9.180570000000001</v>
      </c>
      <c r="H331" s="70">
        <f t="shared" si="37"/>
        <v>5.734845023040002</v>
      </c>
      <c r="I331" s="172" t="s">
        <v>81</v>
      </c>
      <c r="J331" s="84">
        <v>5.83979</v>
      </c>
      <c r="K331" s="84">
        <v>12.42927</v>
      </c>
      <c r="L331" s="84">
        <v>9.27265</v>
      </c>
    </row>
    <row r="332" spans="2:12" s="226" customFormat="1" ht="24.75" thickBot="1">
      <c r="B332" s="221">
        <v>26</v>
      </c>
      <c r="C332" s="222">
        <v>21989</v>
      </c>
      <c r="D332" s="223">
        <v>211.47</v>
      </c>
      <c r="E332" s="223">
        <v>5.8</v>
      </c>
      <c r="F332" s="223">
        <f t="shared" si="35"/>
        <v>0.50112</v>
      </c>
      <c r="G332" s="223">
        <f t="shared" si="36"/>
        <v>21.307086666666667</v>
      </c>
      <c r="H332" s="223">
        <f t="shared" si="37"/>
        <v>10.6774072704</v>
      </c>
      <c r="I332" s="224" t="s">
        <v>82</v>
      </c>
      <c r="J332" s="225">
        <v>18.33918</v>
      </c>
      <c r="K332" s="225">
        <v>26.25087</v>
      </c>
      <c r="L332" s="225">
        <v>19.33121</v>
      </c>
    </row>
    <row r="333" spans="2:12" ht="24">
      <c r="B333" s="2">
        <v>1</v>
      </c>
      <c r="C333" s="93">
        <v>22009</v>
      </c>
      <c r="D333" s="70">
        <v>211.7</v>
      </c>
      <c r="E333" s="70">
        <v>12.37</v>
      </c>
      <c r="F333" s="70">
        <f t="shared" si="35"/>
        <v>1.068768</v>
      </c>
      <c r="G333" s="70">
        <f t="shared" si="36"/>
        <v>4.444773333333333</v>
      </c>
      <c r="H333" s="70">
        <f t="shared" si="37"/>
        <v>4.750431505919999</v>
      </c>
      <c r="I333" s="172" t="s">
        <v>83</v>
      </c>
      <c r="J333" s="84">
        <v>0</v>
      </c>
      <c r="K333" s="84">
        <v>0</v>
      </c>
      <c r="L333" s="84">
        <v>13.33432</v>
      </c>
    </row>
    <row r="334" spans="2:14" ht="24">
      <c r="B334" s="2">
        <v>2</v>
      </c>
      <c r="C334" s="93">
        <v>22030</v>
      </c>
      <c r="D334" s="70">
        <v>211.56</v>
      </c>
      <c r="E334" s="70">
        <v>12.17</v>
      </c>
      <c r="F334" s="70">
        <f t="shared" si="35"/>
        <v>1.051488</v>
      </c>
      <c r="G334" s="70">
        <f t="shared" si="36"/>
        <v>5.819963333333334</v>
      </c>
      <c r="H334" s="70">
        <f t="shared" si="37"/>
        <v>6.119621605440001</v>
      </c>
      <c r="I334" s="172" t="s">
        <v>84</v>
      </c>
      <c r="J334" s="84">
        <v>6.82986</v>
      </c>
      <c r="K334" s="84">
        <v>5.07982</v>
      </c>
      <c r="L334" s="84">
        <v>5.55021</v>
      </c>
      <c r="N334" s="1" t="s">
        <v>190</v>
      </c>
    </row>
    <row r="335" spans="2:12" ht="24">
      <c r="B335" s="2">
        <v>3</v>
      </c>
      <c r="C335" s="93">
        <v>22044</v>
      </c>
      <c r="D335" s="70">
        <v>211.6</v>
      </c>
      <c r="E335" s="70">
        <v>5.43</v>
      </c>
      <c r="F335" s="70">
        <f t="shared" si="35"/>
        <v>0.469152</v>
      </c>
      <c r="G335" s="70">
        <f t="shared" si="36"/>
        <v>38.87929333333333</v>
      </c>
      <c r="H335" s="70">
        <f t="shared" si="37"/>
        <v>18.24029822592</v>
      </c>
      <c r="I335" s="97" t="s">
        <v>85</v>
      </c>
      <c r="J335" s="84">
        <v>31.7647</v>
      </c>
      <c r="K335" s="84">
        <v>50.25842</v>
      </c>
      <c r="L335" s="84">
        <v>34.61476</v>
      </c>
    </row>
    <row r="336" spans="2:12" ht="24">
      <c r="B336" s="2">
        <v>4</v>
      </c>
      <c r="C336" s="93">
        <v>22052</v>
      </c>
      <c r="D336" s="70">
        <v>211.78</v>
      </c>
      <c r="E336" s="70">
        <v>20.95</v>
      </c>
      <c r="F336" s="70">
        <f t="shared" si="35"/>
        <v>1.8100800000000001</v>
      </c>
      <c r="G336" s="70">
        <f t="shared" si="36"/>
        <v>348.4836833333333</v>
      </c>
      <c r="H336" s="70">
        <f t="shared" si="37"/>
        <v>630.783345528</v>
      </c>
      <c r="I336" s="2" t="s">
        <v>86</v>
      </c>
      <c r="J336" s="84">
        <v>325.7877</v>
      </c>
      <c r="K336" s="84">
        <v>391.63437</v>
      </c>
      <c r="L336" s="84">
        <v>328.02898</v>
      </c>
    </row>
    <row r="337" spans="2:12" ht="24">
      <c r="B337" s="2">
        <v>5</v>
      </c>
      <c r="C337" s="93">
        <v>22054</v>
      </c>
      <c r="D337" s="70">
        <v>212.15</v>
      </c>
      <c r="E337" s="70">
        <v>57.42</v>
      </c>
      <c r="F337" s="70">
        <f t="shared" si="35"/>
        <v>4.961088</v>
      </c>
      <c r="G337" s="70">
        <f t="shared" si="36"/>
        <v>292.82004666666666</v>
      </c>
      <c r="H337" s="70">
        <f t="shared" si="37"/>
        <v>1452.70601967744</v>
      </c>
      <c r="I337" s="2" t="s">
        <v>87</v>
      </c>
      <c r="J337" s="84">
        <v>289.80191</v>
      </c>
      <c r="K337" s="84">
        <v>293.56417</v>
      </c>
      <c r="L337" s="84">
        <v>295.09406</v>
      </c>
    </row>
    <row r="338" spans="2:13" ht="24">
      <c r="B338" s="2">
        <v>6</v>
      </c>
      <c r="C338" s="93">
        <v>22074</v>
      </c>
      <c r="D338" s="70">
        <v>211.7</v>
      </c>
      <c r="E338" s="70">
        <v>16.68</v>
      </c>
      <c r="F338" s="70">
        <f t="shared" si="35"/>
        <v>1.441152</v>
      </c>
      <c r="G338" s="70">
        <f t="shared" si="36"/>
        <v>74.30611666666665</v>
      </c>
      <c r="H338" s="70">
        <f t="shared" si="37"/>
        <v>107.08640864639997</v>
      </c>
      <c r="I338" s="2" t="s">
        <v>88</v>
      </c>
      <c r="J338" s="84">
        <v>68.36672</v>
      </c>
      <c r="K338" s="84">
        <v>80.5426</v>
      </c>
      <c r="L338" s="84">
        <v>74.00903</v>
      </c>
      <c r="M338" s="1" t="s">
        <v>189</v>
      </c>
    </row>
    <row r="339" spans="2:12" ht="24">
      <c r="B339" s="2">
        <v>7</v>
      </c>
      <c r="C339" s="93">
        <v>22079</v>
      </c>
      <c r="D339" s="70">
        <v>211.75</v>
      </c>
      <c r="E339" s="70">
        <v>19.65</v>
      </c>
      <c r="F339" s="70">
        <f t="shared" si="35"/>
        <v>1.69776</v>
      </c>
      <c r="G339" s="70">
        <f t="shared" si="36"/>
        <v>150.01166333333333</v>
      </c>
      <c r="H339" s="70">
        <f t="shared" si="37"/>
        <v>254.68380154079998</v>
      </c>
      <c r="I339" s="2" t="s">
        <v>89</v>
      </c>
      <c r="J339" s="84">
        <v>149.3443</v>
      </c>
      <c r="K339" s="84">
        <v>134.73913</v>
      </c>
      <c r="L339" s="84">
        <v>165.95156</v>
      </c>
    </row>
    <row r="340" spans="2:12" ht="24">
      <c r="B340" s="2">
        <v>8</v>
      </c>
      <c r="C340" s="93">
        <v>22087</v>
      </c>
      <c r="D340" s="70">
        <v>211.87</v>
      </c>
      <c r="E340" s="70">
        <v>30.3</v>
      </c>
      <c r="F340" s="70">
        <f t="shared" si="35"/>
        <v>2.6179200000000002</v>
      </c>
      <c r="G340" s="70">
        <f t="shared" si="36"/>
        <v>86.44065333333333</v>
      </c>
      <c r="H340" s="70">
        <f t="shared" si="37"/>
        <v>226.2947151744</v>
      </c>
      <c r="I340" s="2" t="s">
        <v>90</v>
      </c>
      <c r="J340" s="84">
        <v>93.87539</v>
      </c>
      <c r="K340" s="84">
        <v>78.3681</v>
      </c>
      <c r="L340" s="84">
        <v>87.07847</v>
      </c>
    </row>
    <row r="341" spans="2:12" ht="24">
      <c r="B341" s="2">
        <v>9</v>
      </c>
      <c r="C341" s="93">
        <v>22100</v>
      </c>
      <c r="D341" s="70">
        <v>211.9</v>
      </c>
      <c r="E341" s="70">
        <v>36.44</v>
      </c>
      <c r="F341" s="70">
        <f t="shared" si="35"/>
        <v>3.148416</v>
      </c>
      <c r="G341" s="70">
        <f t="shared" si="36"/>
        <v>72.03161999999999</v>
      </c>
      <c r="H341" s="70">
        <f t="shared" si="37"/>
        <v>226.78550491391997</v>
      </c>
      <c r="I341" s="2" t="s">
        <v>91</v>
      </c>
      <c r="J341" s="84">
        <v>93.94163</v>
      </c>
      <c r="K341" s="84">
        <v>68.0776</v>
      </c>
      <c r="L341" s="84">
        <v>54.07563</v>
      </c>
    </row>
    <row r="342" spans="2:12" ht="24">
      <c r="B342" s="2">
        <v>10</v>
      </c>
      <c r="C342" s="93">
        <v>22111</v>
      </c>
      <c r="D342" s="70">
        <v>213.1</v>
      </c>
      <c r="E342" s="70">
        <v>158.57</v>
      </c>
      <c r="F342" s="70">
        <f t="shared" si="35"/>
        <v>13.700448</v>
      </c>
      <c r="G342" s="70">
        <f t="shared" si="36"/>
        <v>462.18893</v>
      </c>
      <c r="H342" s="70">
        <f t="shared" si="37"/>
        <v>6332.19540164064</v>
      </c>
      <c r="I342" s="2" t="s">
        <v>92</v>
      </c>
      <c r="J342" s="84">
        <v>456.85279</v>
      </c>
      <c r="K342" s="84">
        <v>464.62735</v>
      </c>
      <c r="L342" s="84">
        <v>465.08665</v>
      </c>
    </row>
    <row r="343" spans="2:12" ht="24">
      <c r="B343" s="2">
        <v>11</v>
      </c>
      <c r="C343" s="93">
        <v>22115</v>
      </c>
      <c r="D343" s="70">
        <v>217.51</v>
      </c>
      <c r="E343" s="70">
        <v>570.29</v>
      </c>
      <c r="F343" s="70">
        <f t="shared" si="35"/>
        <v>49.273056</v>
      </c>
      <c r="G343" s="70">
        <f t="shared" si="36"/>
        <v>1018.5700666666667</v>
      </c>
      <c r="H343" s="70">
        <f t="shared" si="37"/>
        <v>50188.0599347904</v>
      </c>
      <c r="I343" s="2" t="s">
        <v>93</v>
      </c>
      <c r="J343" s="84">
        <v>894.50979</v>
      </c>
      <c r="K343" s="84">
        <v>1258.74126</v>
      </c>
      <c r="L343" s="84">
        <v>902.45915</v>
      </c>
    </row>
    <row r="344" spans="2:12" ht="24">
      <c r="B344" s="2">
        <v>12</v>
      </c>
      <c r="C344" s="93">
        <v>22135</v>
      </c>
      <c r="D344" s="70">
        <v>214.87</v>
      </c>
      <c r="E344" s="70">
        <v>320.93</v>
      </c>
      <c r="F344" s="70">
        <f t="shared" si="35"/>
        <v>27.728352</v>
      </c>
      <c r="G344" s="70">
        <f t="shared" si="36"/>
        <v>558.6583466666666</v>
      </c>
      <c r="H344" s="70">
        <f t="shared" si="37"/>
        <v>15490.67528411136</v>
      </c>
      <c r="I344" s="2" t="s">
        <v>94</v>
      </c>
      <c r="J344" s="84">
        <v>585.27581</v>
      </c>
      <c r="K344" s="84">
        <v>512.48717</v>
      </c>
      <c r="L344" s="84">
        <v>578.21206</v>
      </c>
    </row>
    <row r="345" spans="2:12" ht="24">
      <c r="B345" s="2">
        <v>13</v>
      </c>
      <c r="C345" s="93">
        <v>22142</v>
      </c>
      <c r="D345" s="70">
        <v>212.5</v>
      </c>
      <c r="E345" s="70">
        <v>90.42</v>
      </c>
      <c r="F345" s="70">
        <f t="shared" si="35"/>
        <v>7.812288000000001</v>
      </c>
      <c r="G345" s="70">
        <f t="shared" si="36"/>
        <v>464.9455433333333</v>
      </c>
      <c r="H345" s="70">
        <f t="shared" si="37"/>
        <v>3632.28848883648</v>
      </c>
      <c r="I345" s="2" t="s">
        <v>95</v>
      </c>
      <c r="J345" s="84">
        <v>352.60263</v>
      </c>
      <c r="K345" s="84">
        <v>569.59442</v>
      </c>
      <c r="L345" s="84">
        <v>472.63958</v>
      </c>
    </row>
    <row r="346" spans="2:12" ht="24">
      <c r="B346" s="2">
        <v>14</v>
      </c>
      <c r="C346" s="93">
        <v>22154</v>
      </c>
      <c r="D346" s="70">
        <v>216.42</v>
      </c>
      <c r="E346" s="70">
        <v>547.06</v>
      </c>
      <c r="F346" s="70">
        <f t="shared" si="35"/>
        <v>47.265983999999996</v>
      </c>
      <c r="G346" s="70">
        <f t="shared" si="36"/>
        <v>662.7615466666666</v>
      </c>
      <c r="H346" s="70">
        <f t="shared" si="37"/>
        <v>31326.076660561914</v>
      </c>
      <c r="I346" s="2" t="s">
        <v>96</v>
      </c>
      <c r="J346" s="84">
        <v>534.90893</v>
      </c>
      <c r="K346" s="84">
        <v>639.15226</v>
      </c>
      <c r="L346" s="84">
        <v>814.22345</v>
      </c>
    </row>
    <row r="347" spans="2:12" ht="24">
      <c r="B347" s="2">
        <v>15</v>
      </c>
      <c r="C347" s="93">
        <v>22163</v>
      </c>
      <c r="D347" s="70">
        <v>214.12</v>
      </c>
      <c r="E347" s="70">
        <v>268.09</v>
      </c>
      <c r="F347" s="70">
        <f t="shared" si="35"/>
        <v>23.162976</v>
      </c>
      <c r="G347" s="70">
        <f t="shared" si="36"/>
        <v>486.96030333333334</v>
      </c>
      <c r="H347" s="70">
        <f t="shared" si="37"/>
        <v>11279.44981906272</v>
      </c>
      <c r="I347" s="2" t="s">
        <v>97</v>
      </c>
      <c r="J347" s="84">
        <v>507.63618</v>
      </c>
      <c r="K347" s="84">
        <v>515.99246</v>
      </c>
      <c r="L347" s="84">
        <v>437.25227</v>
      </c>
    </row>
    <row r="348" spans="2:12" ht="24">
      <c r="B348" s="2">
        <v>16</v>
      </c>
      <c r="C348" s="93">
        <v>22171</v>
      </c>
      <c r="D348" s="70">
        <v>213.81</v>
      </c>
      <c r="E348" s="70">
        <v>240.12</v>
      </c>
      <c r="F348" s="70">
        <f t="shared" si="35"/>
        <v>20.746368</v>
      </c>
      <c r="G348" s="70">
        <f t="shared" si="36"/>
        <v>332.9857</v>
      </c>
      <c r="H348" s="70">
        <f t="shared" si="37"/>
        <v>6908.2438709376</v>
      </c>
      <c r="I348" s="2" t="s">
        <v>98</v>
      </c>
      <c r="J348" s="84">
        <v>310.54717</v>
      </c>
      <c r="K348" s="84">
        <v>325.3398</v>
      </c>
      <c r="L348" s="84">
        <v>363.07013</v>
      </c>
    </row>
    <row r="349" spans="2:12" ht="24">
      <c r="B349" s="2">
        <v>17</v>
      </c>
      <c r="C349" s="93">
        <v>22179</v>
      </c>
      <c r="D349" s="70">
        <v>212.78</v>
      </c>
      <c r="E349" s="70">
        <v>135.12</v>
      </c>
      <c r="F349" s="70">
        <f t="shared" si="35"/>
        <v>11.674368000000001</v>
      </c>
      <c r="G349" s="70">
        <f t="shared" si="36"/>
        <v>150.11043333333336</v>
      </c>
      <c r="H349" s="70">
        <f t="shared" si="37"/>
        <v>1752.4444393728006</v>
      </c>
      <c r="I349" s="2" t="s">
        <v>99</v>
      </c>
      <c r="J349" s="84">
        <v>143.91274</v>
      </c>
      <c r="K349" s="84">
        <v>145.03756</v>
      </c>
      <c r="L349" s="84">
        <v>161.381</v>
      </c>
    </row>
    <row r="350" spans="2:12" ht="24">
      <c r="B350" s="2">
        <v>18</v>
      </c>
      <c r="C350" s="93">
        <v>22192</v>
      </c>
      <c r="D350" s="70">
        <v>212.55</v>
      </c>
      <c r="E350" s="70">
        <v>106.3</v>
      </c>
      <c r="F350" s="70">
        <f t="shared" si="35"/>
        <v>9.18432</v>
      </c>
      <c r="G350" s="70">
        <f t="shared" si="36"/>
        <v>79.16496</v>
      </c>
      <c r="H350" s="70">
        <f t="shared" si="37"/>
        <v>727.0763254271999</v>
      </c>
      <c r="I350" s="2" t="s">
        <v>100</v>
      </c>
      <c r="J350" s="84">
        <v>92.77947</v>
      </c>
      <c r="K350" s="84">
        <v>67.59657</v>
      </c>
      <c r="L350" s="84">
        <v>77.11884</v>
      </c>
    </row>
    <row r="351" spans="2:12" ht="24">
      <c r="B351" s="2">
        <v>19</v>
      </c>
      <c r="C351" s="93">
        <v>22208</v>
      </c>
      <c r="D351" s="70">
        <v>212.44</v>
      </c>
      <c r="E351" s="70">
        <v>95.13</v>
      </c>
      <c r="F351" s="70">
        <f t="shared" si="35"/>
        <v>8.219232</v>
      </c>
      <c r="G351" s="70">
        <f t="shared" si="36"/>
        <v>45.650679999999994</v>
      </c>
      <c r="H351" s="70">
        <f t="shared" si="37"/>
        <v>375.2135298777599</v>
      </c>
      <c r="I351" s="2" t="s">
        <v>101</v>
      </c>
      <c r="J351" s="84">
        <v>43.4892</v>
      </c>
      <c r="K351" s="84">
        <v>57.84108</v>
      </c>
      <c r="L351" s="84">
        <v>35.62176</v>
      </c>
    </row>
    <row r="352" spans="2:12" ht="24">
      <c r="B352" s="2">
        <v>20</v>
      </c>
      <c r="C352" s="93">
        <v>22214</v>
      </c>
      <c r="D352" s="70">
        <v>212.41</v>
      </c>
      <c r="E352" s="70">
        <v>86.74</v>
      </c>
      <c r="F352" s="70">
        <f t="shared" si="35"/>
        <v>7.494336</v>
      </c>
      <c r="G352" s="70">
        <f t="shared" si="36"/>
        <v>194.33345666666665</v>
      </c>
      <c r="H352" s="70">
        <f t="shared" si="37"/>
        <v>1456.4002203014397</v>
      </c>
      <c r="I352" s="2" t="s">
        <v>102</v>
      </c>
      <c r="J352" s="84">
        <v>198.55913</v>
      </c>
      <c r="K352" s="84">
        <v>184.54871</v>
      </c>
      <c r="L352" s="84">
        <v>199.89253</v>
      </c>
    </row>
    <row r="353" spans="2:12" ht="24">
      <c r="B353" s="2">
        <v>21</v>
      </c>
      <c r="C353" s="93">
        <v>22228</v>
      </c>
      <c r="D353" s="70">
        <v>212.05</v>
      </c>
      <c r="E353" s="70">
        <v>54.47</v>
      </c>
      <c r="F353" s="70">
        <f t="shared" si="35"/>
        <v>4.706208</v>
      </c>
      <c r="G353" s="70">
        <f t="shared" si="36"/>
        <v>49.64612333333333</v>
      </c>
      <c r="H353" s="70">
        <f t="shared" si="37"/>
        <v>233.64498280031998</v>
      </c>
      <c r="I353" s="2" t="s">
        <v>103</v>
      </c>
      <c r="J353" s="84">
        <v>33.3565</v>
      </c>
      <c r="K353" s="84">
        <v>42.80852</v>
      </c>
      <c r="L353" s="84">
        <v>72.77335</v>
      </c>
    </row>
    <row r="354" spans="2:12" ht="24">
      <c r="B354" s="2">
        <v>22</v>
      </c>
      <c r="C354" s="93">
        <v>22247</v>
      </c>
      <c r="D354" s="70">
        <v>211.9</v>
      </c>
      <c r="E354" s="70">
        <v>33.38</v>
      </c>
      <c r="F354" s="70">
        <f t="shared" si="35"/>
        <v>2.8840320000000004</v>
      </c>
      <c r="G354" s="70">
        <f t="shared" si="36"/>
        <v>29.030379999999997</v>
      </c>
      <c r="H354" s="70">
        <f t="shared" si="37"/>
        <v>83.72454489216</v>
      </c>
      <c r="I354" s="2" t="s">
        <v>104</v>
      </c>
      <c r="J354" s="84">
        <v>35.64211</v>
      </c>
      <c r="K354" s="84">
        <v>17.52608</v>
      </c>
      <c r="L354" s="84">
        <v>33.92295</v>
      </c>
    </row>
    <row r="355" spans="2:12" ht="24">
      <c r="B355" s="2">
        <v>23</v>
      </c>
      <c r="C355" s="93">
        <v>22254</v>
      </c>
      <c r="D355" s="70">
        <v>211.87</v>
      </c>
      <c r="E355" s="70">
        <v>27.94</v>
      </c>
      <c r="F355" s="70">
        <f t="shared" si="35"/>
        <v>2.414016</v>
      </c>
      <c r="G355" s="70">
        <f t="shared" si="36"/>
        <v>37.35405333333333</v>
      </c>
      <c r="H355" s="70">
        <f t="shared" si="37"/>
        <v>90.17328241152</v>
      </c>
      <c r="I355" s="2" t="s">
        <v>105</v>
      </c>
      <c r="J355" s="84">
        <v>38.42962</v>
      </c>
      <c r="K355" s="84">
        <v>27.55811</v>
      </c>
      <c r="L355" s="84">
        <v>46.07443</v>
      </c>
    </row>
    <row r="356" spans="2:12" ht="24">
      <c r="B356" s="2">
        <v>24</v>
      </c>
      <c r="C356" s="93">
        <v>22263</v>
      </c>
      <c r="D356" s="70">
        <v>211.89</v>
      </c>
      <c r="E356" s="70">
        <v>25.53</v>
      </c>
      <c r="F356" s="70">
        <f t="shared" si="35"/>
        <v>2.205792</v>
      </c>
      <c r="G356" s="70">
        <f t="shared" si="36"/>
        <v>38.596560000000004</v>
      </c>
      <c r="H356" s="70">
        <f t="shared" si="37"/>
        <v>85.13598327552002</v>
      </c>
      <c r="I356" s="2" t="s">
        <v>80</v>
      </c>
      <c r="J356" s="84">
        <v>36.43556</v>
      </c>
      <c r="K356" s="84">
        <v>43.19853</v>
      </c>
      <c r="L356" s="84">
        <v>36.15559</v>
      </c>
    </row>
    <row r="357" spans="2:12" ht="24">
      <c r="B357" s="2">
        <v>25</v>
      </c>
      <c r="C357" s="93">
        <v>22275</v>
      </c>
      <c r="D357" s="70">
        <v>211.87</v>
      </c>
      <c r="E357" s="70">
        <v>17.77</v>
      </c>
      <c r="F357" s="70">
        <f t="shared" si="35"/>
        <v>1.535328</v>
      </c>
      <c r="G357" s="70">
        <f t="shared" si="36"/>
        <v>43.05278333333333</v>
      </c>
      <c r="H357" s="70">
        <f t="shared" si="37"/>
        <v>66.10014372959999</v>
      </c>
      <c r="I357" s="2" t="s">
        <v>81</v>
      </c>
      <c r="J357" s="84">
        <v>32.92797</v>
      </c>
      <c r="K357" s="84">
        <v>59.5864</v>
      </c>
      <c r="L357" s="84">
        <v>36.64398</v>
      </c>
    </row>
    <row r="358" spans="2:12" ht="24">
      <c r="B358" s="2">
        <v>26</v>
      </c>
      <c r="C358" s="93">
        <v>22289</v>
      </c>
      <c r="D358" s="70">
        <v>211.75</v>
      </c>
      <c r="E358" s="70">
        <v>27.28</v>
      </c>
      <c r="F358" s="70">
        <f t="shared" si="35"/>
        <v>2.3569920000000004</v>
      </c>
      <c r="G358" s="70">
        <f t="shared" si="36"/>
        <v>6.701913333333334</v>
      </c>
      <c r="H358" s="70">
        <f t="shared" si="37"/>
        <v>15.796356111360003</v>
      </c>
      <c r="I358" s="2" t="s">
        <v>82</v>
      </c>
      <c r="J358" s="84">
        <v>0</v>
      </c>
      <c r="K358" s="84">
        <v>0</v>
      </c>
      <c r="L358" s="84">
        <v>20.10574</v>
      </c>
    </row>
    <row r="359" spans="2:12" ht="24">
      <c r="B359" s="2">
        <v>27</v>
      </c>
      <c r="C359" s="93">
        <v>21946</v>
      </c>
      <c r="D359" s="70">
        <v>211.69</v>
      </c>
      <c r="E359" s="70">
        <v>13.62</v>
      </c>
      <c r="F359" s="70">
        <f t="shared" si="35"/>
        <v>1.176768</v>
      </c>
      <c r="G359" s="70">
        <f t="shared" si="36"/>
        <v>7.359206666666668</v>
      </c>
      <c r="H359" s="70">
        <f t="shared" si="37"/>
        <v>8.660078910720001</v>
      </c>
      <c r="I359" s="2" t="s">
        <v>106</v>
      </c>
      <c r="J359" s="84">
        <v>8.07187</v>
      </c>
      <c r="K359" s="84">
        <v>8.16008</v>
      </c>
      <c r="L359" s="84">
        <v>5.84567</v>
      </c>
    </row>
    <row r="360" spans="2:12" ht="24">
      <c r="B360" s="2">
        <v>28</v>
      </c>
      <c r="C360" s="93">
        <v>22319</v>
      </c>
      <c r="D360" s="70">
        <v>211.65</v>
      </c>
      <c r="E360" s="70">
        <v>11.41</v>
      </c>
      <c r="F360" s="70">
        <f t="shared" si="35"/>
        <v>0.985824</v>
      </c>
      <c r="G360" s="70">
        <f t="shared" si="36"/>
        <v>30.92007666666667</v>
      </c>
      <c r="H360" s="70">
        <f t="shared" si="37"/>
        <v>30.481753659840006</v>
      </c>
      <c r="I360" s="2" t="s">
        <v>107</v>
      </c>
      <c r="J360" s="84">
        <v>19.10828</v>
      </c>
      <c r="K360" s="84">
        <v>29.26904</v>
      </c>
      <c r="L360" s="84">
        <v>44.38291</v>
      </c>
    </row>
    <row r="361" spans="2:12" ht="24">
      <c r="B361" s="2">
        <v>29</v>
      </c>
      <c r="C361" s="93">
        <v>22331</v>
      </c>
      <c r="D361" s="70">
        <v>211.61</v>
      </c>
      <c r="E361" s="70">
        <v>10.67</v>
      </c>
      <c r="F361" s="70">
        <f t="shared" si="35"/>
        <v>0.921888</v>
      </c>
      <c r="G361" s="70">
        <f t="shared" si="36"/>
        <v>31.408786666666668</v>
      </c>
      <c r="H361" s="70">
        <f t="shared" si="37"/>
        <v>28.955383522560002</v>
      </c>
      <c r="I361" s="2" t="s">
        <v>108</v>
      </c>
      <c r="J361" s="84">
        <v>24.79689</v>
      </c>
      <c r="K361" s="84">
        <v>21.777</v>
      </c>
      <c r="L361" s="84">
        <v>47.65247</v>
      </c>
    </row>
    <row r="362" spans="2:12" ht="24">
      <c r="B362" s="2">
        <v>30</v>
      </c>
      <c r="C362" s="93">
        <v>22345</v>
      </c>
      <c r="D362" s="70">
        <v>211.59</v>
      </c>
      <c r="E362" s="70">
        <v>9.25</v>
      </c>
      <c r="F362" s="70">
        <f t="shared" si="35"/>
        <v>0.7992</v>
      </c>
      <c r="G362" s="70">
        <f t="shared" si="36"/>
        <v>31.802656666666667</v>
      </c>
      <c r="H362" s="70">
        <f t="shared" si="37"/>
        <v>25.416683208000002</v>
      </c>
      <c r="I362" s="2" t="s">
        <v>109</v>
      </c>
      <c r="J362" s="84">
        <v>38.2649</v>
      </c>
      <c r="K362" s="84">
        <v>23.33263</v>
      </c>
      <c r="L362" s="84">
        <v>33.81044</v>
      </c>
    </row>
    <row r="363" spans="2:12" s="226" customFormat="1" ht="24.75" thickBot="1">
      <c r="B363" s="221">
        <v>31</v>
      </c>
      <c r="C363" s="222">
        <v>22367</v>
      </c>
      <c r="D363" s="223">
        <v>211.52</v>
      </c>
      <c r="E363" s="223">
        <v>8.42</v>
      </c>
      <c r="F363" s="223">
        <f t="shared" si="35"/>
        <v>0.727488</v>
      </c>
      <c r="G363" s="223">
        <f t="shared" si="36"/>
        <v>37.98829</v>
      </c>
      <c r="H363" s="223">
        <f t="shared" si="37"/>
        <v>27.63602511552</v>
      </c>
      <c r="I363" s="221" t="s">
        <v>111</v>
      </c>
      <c r="J363" s="225">
        <v>33.83533</v>
      </c>
      <c r="K363" s="225">
        <v>38.77125</v>
      </c>
      <c r="L363" s="225">
        <v>41.35829</v>
      </c>
    </row>
    <row r="364" spans="2:12" ht="24">
      <c r="B364" s="2">
        <v>1</v>
      </c>
      <c r="C364" s="93">
        <v>22373</v>
      </c>
      <c r="D364" s="70">
        <v>211.63</v>
      </c>
      <c r="E364" s="70">
        <v>10.57</v>
      </c>
      <c r="F364" s="70">
        <f t="shared" si="35"/>
        <v>0.9132480000000001</v>
      </c>
      <c r="G364" s="70">
        <f t="shared" si="36"/>
        <v>49.144769999999994</v>
      </c>
      <c r="H364" s="70">
        <f t="shared" si="37"/>
        <v>44.88136291296</v>
      </c>
      <c r="I364" s="172" t="s">
        <v>83</v>
      </c>
      <c r="J364" s="84">
        <v>59.62792</v>
      </c>
      <c r="K364" s="84">
        <v>26.73611</v>
      </c>
      <c r="L364" s="84">
        <v>61.07028</v>
      </c>
    </row>
    <row r="365" spans="2:12" ht="24">
      <c r="B365" s="2">
        <v>2</v>
      </c>
      <c r="C365" s="93">
        <v>22390</v>
      </c>
      <c r="D365" s="70">
        <v>211.79</v>
      </c>
      <c r="E365" s="70">
        <v>24.01</v>
      </c>
      <c r="F365" s="70">
        <f t="shared" si="35"/>
        <v>2.0744640000000003</v>
      </c>
      <c r="G365" s="70">
        <f t="shared" si="36"/>
        <v>55.737323333333336</v>
      </c>
      <c r="H365" s="70">
        <f t="shared" si="37"/>
        <v>115.62507071136002</v>
      </c>
      <c r="I365" s="172" t="s">
        <v>84</v>
      </c>
      <c r="J365" s="84">
        <v>32.3675</v>
      </c>
      <c r="K365" s="84">
        <v>66.96105</v>
      </c>
      <c r="L365" s="84">
        <v>67.88342</v>
      </c>
    </row>
    <row r="366" spans="2:12" ht="24">
      <c r="B366" s="2">
        <v>3</v>
      </c>
      <c r="C366" s="93">
        <v>22404</v>
      </c>
      <c r="D366" s="70">
        <v>211.9</v>
      </c>
      <c r="E366" s="70">
        <v>31.55</v>
      </c>
      <c r="F366" s="70">
        <f t="shared" si="35"/>
        <v>2.7259200000000003</v>
      </c>
      <c r="G366" s="70">
        <f t="shared" si="36"/>
        <v>83.77919666666666</v>
      </c>
      <c r="H366" s="70">
        <f t="shared" si="37"/>
        <v>228.37538777760003</v>
      </c>
      <c r="I366" s="97" t="s">
        <v>85</v>
      </c>
      <c r="J366" s="84">
        <v>82.1361</v>
      </c>
      <c r="K366" s="84">
        <v>90.44465</v>
      </c>
      <c r="L366" s="84">
        <v>78.75684</v>
      </c>
    </row>
    <row r="367" spans="2:12" ht="24">
      <c r="B367" s="2">
        <v>4</v>
      </c>
      <c r="C367" s="93">
        <v>22417</v>
      </c>
      <c r="D367" s="70">
        <v>211.7</v>
      </c>
      <c r="E367" s="70">
        <v>17.12</v>
      </c>
      <c r="F367" s="70">
        <f t="shared" si="35"/>
        <v>1.4791680000000003</v>
      </c>
      <c r="G367" s="70">
        <f t="shared" si="36"/>
        <v>45.936476666666664</v>
      </c>
      <c r="H367" s="70">
        <f t="shared" si="37"/>
        <v>67.94776631808001</v>
      </c>
      <c r="I367" s="2" t="s">
        <v>86</v>
      </c>
      <c r="J367" s="84">
        <v>45.61602</v>
      </c>
      <c r="K367" s="84">
        <v>33.51994</v>
      </c>
      <c r="L367" s="84">
        <v>58.67347</v>
      </c>
    </row>
    <row r="368" spans="2:12" ht="24">
      <c r="B368" s="2">
        <v>5</v>
      </c>
      <c r="C368" s="93">
        <v>22421</v>
      </c>
      <c r="D368" s="70">
        <v>211.37</v>
      </c>
      <c r="E368" s="70">
        <v>82.38</v>
      </c>
      <c r="F368" s="70">
        <f t="shared" si="35"/>
        <v>7.117632</v>
      </c>
      <c r="G368" s="70">
        <f t="shared" si="36"/>
        <v>686.5126633333333</v>
      </c>
      <c r="H368" s="70">
        <f t="shared" si="37"/>
        <v>4886.34450094656</v>
      </c>
      <c r="I368" s="2" t="s">
        <v>87</v>
      </c>
      <c r="J368" s="84">
        <v>699.96098</v>
      </c>
      <c r="K368" s="84">
        <v>683.47239</v>
      </c>
      <c r="L368" s="84">
        <v>676.10462</v>
      </c>
    </row>
    <row r="369" spans="2:12" ht="24">
      <c r="B369" s="2">
        <v>6</v>
      </c>
      <c r="C369" s="93">
        <v>22437</v>
      </c>
      <c r="D369" s="70">
        <v>211.9</v>
      </c>
      <c r="E369" s="70">
        <v>35.34</v>
      </c>
      <c r="F369" s="70">
        <f t="shared" si="35"/>
        <v>3.0533760000000005</v>
      </c>
      <c r="G369" s="70">
        <f t="shared" si="36"/>
        <v>94.99092</v>
      </c>
      <c r="H369" s="70">
        <f t="shared" si="37"/>
        <v>290.0429953459201</v>
      </c>
      <c r="I369" s="2" t="s">
        <v>88</v>
      </c>
      <c r="J369" s="84">
        <v>97.90497</v>
      </c>
      <c r="K369" s="84">
        <v>87.5743</v>
      </c>
      <c r="L369" s="84">
        <v>99.49349</v>
      </c>
    </row>
    <row r="370" spans="2:12" ht="24">
      <c r="B370" s="2">
        <v>7</v>
      </c>
      <c r="C370" s="93">
        <v>22452</v>
      </c>
      <c r="D370" s="70">
        <v>214.53</v>
      </c>
      <c r="E370" s="70">
        <v>282.78</v>
      </c>
      <c r="F370" s="70">
        <f t="shared" si="35"/>
        <v>24.432192</v>
      </c>
      <c r="G370" s="70">
        <f t="shared" si="36"/>
        <v>792.8250866666667</v>
      </c>
      <c r="H370" s="70">
        <f t="shared" si="37"/>
        <v>19370.454739856643</v>
      </c>
      <c r="I370" s="2" t="s">
        <v>89</v>
      </c>
      <c r="J370" s="84">
        <v>802.29515</v>
      </c>
      <c r="K370" s="84">
        <v>788.15521</v>
      </c>
      <c r="L370" s="84">
        <v>788.0249</v>
      </c>
    </row>
    <row r="371" spans="2:12" ht="24">
      <c r="B371" s="2">
        <v>8</v>
      </c>
      <c r="C371" s="93">
        <v>22452</v>
      </c>
      <c r="D371" s="70">
        <v>215.25</v>
      </c>
      <c r="E371" s="70">
        <v>320.46</v>
      </c>
      <c r="F371" s="70">
        <f t="shared" si="35"/>
        <v>27.687744</v>
      </c>
      <c r="G371" s="70">
        <f t="shared" si="36"/>
        <v>2500.6414833333333</v>
      </c>
      <c r="H371" s="70">
        <f t="shared" si="37"/>
        <v>69237.1212263136</v>
      </c>
      <c r="I371" s="2" t="s">
        <v>90</v>
      </c>
      <c r="J371" s="84">
        <v>2377.70108</v>
      </c>
      <c r="K371" s="84">
        <v>2546.7388</v>
      </c>
      <c r="L371" s="84">
        <v>2577.48457</v>
      </c>
    </row>
    <row r="372" spans="2:12" ht="24">
      <c r="B372" s="2">
        <v>9</v>
      </c>
      <c r="C372" s="93">
        <v>22482</v>
      </c>
      <c r="D372" s="70">
        <v>215.52</v>
      </c>
      <c r="E372" s="70">
        <v>413.69</v>
      </c>
      <c r="F372" s="70">
        <f t="shared" si="35"/>
        <v>35.742816000000005</v>
      </c>
      <c r="G372" s="70">
        <f t="shared" si="36"/>
        <v>491.68165999999997</v>
      </c>
      <c r="H372" s="70">
        <f t="shared" si="37"/>
        <v>17574.08710395456</v>
      </c>
      <c r="I372" s="2" t="s">
        <v>91</v>
      </c>
      <c r="J372" s="84">
        <v>477.81054</v>
      </c>
      <c r="K372" s="84">
        <v>455.45777</v>
      </c>
      <c r="L372" s="84">
        <v>541.77667</v>
      </c>
    </row>
    <row r="373" spans="2:12" ht="24">
      <c r="B373" s="2">
        <v>10</v>
      </c>
      <c r="C373" s="93">
        <v>22483</v>
      </c>
      <c r="D373" s="70">
        <v>216.92</v>
      </c>
      <c r="E373" s="70">
        <v>612.71</v>
      </c>
      <c r="F373" s="70">
        <f t="shared" si="35"/>
        <v>52.93814400000001</v>
      </c>
      <c r="G373" s="70">
        <f t="shared" si="36"/>
        <v>868.0908166666667</v>
      </c>
      <c r="H373" s="70">
        <f t="shared" si="37"/>
        <v>45955.11665777761</v>
      </c>
      <c r="I373" s="2" t="s">
        <v>92</v>
      </c>
      <c r="J373" s="84">
        <v>844.66716</v>
      </c>
      <c r="K373" s="84">
        <v>901.12492</v>
      </c>
      <c r="L373" s="84">
        <v>858.48037</v>
      </c>
    </row>
    <row r="374" spans="2:12" ht="24">
      <c r="B374" s="2">
        <v>11</v>
      </c>
      <c r="C374" s="93">
        <v>22484</v>
      </c>
      <c r="D374" s="70">
        <v>217.98</v>
      </c>
      <c r="E374" s="70">
        <v>728.05</v>
      </c>
      <c r="F374" s="70">
        <f t="shared" si="35"/>
        <v>62.90352</v>
      </c>
      <c r="G374" s="70">
        <f t="shared" si="36"/>
        <v>1466.6602</v>
      </c>
      <c r="H374" s="70">
        <f t="shared" si="37"/>
        <v>92258.089223904</v>
      </c>
      <c r="I374" s="2" t="s">
        <v>93</v>
      </c>
      <c r="J374" s="84">
        <v>1492.11647</v>
      </c>
      <c r="K374" s="84">
        <v>1452.16793</v>
      </c>
      <c r="L374" s="84">
        <v>1455.6962</v>
      </c>
    </row>
    <row r="375" spans="2:12" ht="24">
      <c r="B375" s="2">
        <v>12</v>
      </c>
      <c r="C375" s="93">
        <v>22496</v>
      </c>
      <c r="D375" s="70">
        <v>213.85</v>
      </c>
      <c r="E375" s="70">
        <v>245.13</v>
      </c>
      <c r="F375" s="70">
        <f t="shared" si="35"/>
        <v>21.179232000000003</v>
      </c>
      <c r="G375" s="70">
        <f t="shared" si="36"/>
        <v>156.18523666666667</v>
      </c>
      <c r="H375" s="70">
        <f t="shared" si="37"/>
        <v>3307.88336233824</v>
      </c>
      <c r="I375" s="2" t="s">
        <v>94</v>
      </c>
      <c r="J375" s="84">
        <v>136.49284</v>
      </c>
      <c r="K375" s="84">
        <v>171.56863</v>
      </c>
      <c r="L375" s="84">
        <v>160.49424</v>
      </c>
    </row>
    <row r="376" spans="2:12" ht="24">
      <c r="B376" s="2">
        <v>13</v>
      </c>
      <c r="C376" s="93">
        <v>22511</v>
      </c>
      <c r="D376" s="70">
        <v>221.7</v>
      </c>
      <c r="E376" s="70">
        <v>1400.33</v>
      </c>
      <c r="F376" s="70">
        <f t="shared" si="35"/>
        <v>120.988512</v>
      </c>
      <c r="G376" s="70">
        <f t="shared" si="36"/>
        <v>1683.545033333333</v>
      </c>
      <c r="H376" s="70">
        <f t="shared" si="37"/>
        <v>203689.60846799036</v>
      </c>
      <c r="I376" s="2" t="s">
        <v>95</v>
      </c>
      <c r="J376" s="84">
        <v>2097.67768</v>
      </c>
      <c r="K376" s="84">
        <v>1457.59162</v>
      </c>
      <c r="L376" s="84">
        <v>1495.3658</v>
      </c>
    </row>
    <row r="377" spans="2:12" ht="24">
      <c r="B377" s="2">
        <v>14</v>
      </c>
      <c r="C377" s="93">
        <v>22512</v>
      </c>
      <c r="D377" s="70">
        <v>220.1</v>
      </c>
      <c r="E377" s="70">
        <v>122.81</v>
      </c>
      <c r="F377" s="70">
        <f t="shared" si="35"/>
        <v>10.610784</v>
      </c>
      <c r="G377" s="70">
        <f t="shared" si="36"/>
        <v>806.70735</v>
      </c>
      <c r="H377" s="70">
        <f t="shared" si="37"/>
        <v>8559.797442062401</v>
      </c>
      <c r="I377" s="2" t="s">
        <v>96</v>
      </c>
      <c r="J377" s="84">
        <v>731.69128</v>
      </c>
      <c r="K377" s="84">
        <v>1021.93843</v>
      </c>
      <c r="L377" s="84">
        <v>666.49234</v>
      </c>
    </row>
    <row r="378" spans="2:12" ht="24">
      <c r="B378" s="2">
        <v>15</v>
      </c>
      <c r="C378" s="93">
        <v>22535</v>
      </c>
      <c r="D378" s="70">
        <v>213.92</v>
      </c>
      <c r="E378" s="70">
        <v>257.09</v>
      </c>
      <c r="F378" s="70">
        <f t="shared" si="35"/>
        <v>22.212576</v>
      </c>
      <c r="G378" s="70">
        <f t="shared" si="36"/>
        <v>612.6561033333334</v>
      </c>
      <c r="H378" s="70">
        <f t="shared" si="37"/>
        <v>13608.67025715552</v>
      </c>
      <c r="I378" s="2" t="s">
        <v>97</v>
      </c>
      <c r="J378" s="84">
        <v>581.72382</v>
      </c>
      <c r="K378" s="84">
        <v>600.33538</v>
      </c>
      <c r="L378" s="84">
        <v>655.90911</v>
      </c>
    </row>
    <row r="379" spans="2:12" ht="24">
      <c r="B379" s="2">
        <v>16</v>
      </c>
      <c r="C379" s="93">
        <v>22543</v>
      </c>
      <c r="D379" s="70">
        <v>214.85</v>
      </c>
      <c r="E379" s="70">
        <v>379.54</v>
      </c>
      <c r="F379" s="70">
        <f t="shared" si="35"/>
        <v>32.792256</v>
      </c>
      <c r="G379" s="70">
        <f t="shared" si="36"/>
        <v>1565.6426366666667</v>
      </c>
      <c r="H379" s="70">
        <f t="shared" si="37"/>
        <v>51340.95414608833</v>
      </c>
      <c r="I379" s="2" t="s">
        <v>98</v>
      </c>
      <c r="J379" s="84">
        <v>1597.45187</v>
      </c>
      <c r="K379" s="84">
        <v>1630.76836</v>
      </c>
      <c r="L379" s="84">
        <v>1468.70768</v>
      </c>
    </row>
    <row r="380" spans="2:12" ht="24">
      <c r="B380" s="2">
        <v>17</v>
      </c>
      <c r="C380" s="93">
        <v>22548</v>
      </c>
      <c r="D380" s="70">
        <v>213.09</v>
      </c>
      <c r="E380" s="70">
        <v>176.99</v>
      </c>
      <c r="F380" s="70">
        <f t="shared" si="35"/>
        <v>15.291936000000002</v>
      </c>
      <c r="G380" s="70">
        <f t="shared" si="36"/>
        <v>479.2288833333334</v>
      </c>
      <c r="H380" s="70">
        <f t="shared" si="37"/>
        <v>7328.337413284801</v>
      </c>
      <c r="I380" s="2" t="s">
        <v>99</v>
      </c>
      <c r="J380" s="84">
        <v>530.35432</v>
      </c>
      <c r="K380" s="84">
        <v>474.24318</v>
      </c>
      <c r="L380" s="84">
        <v>433.08915</v>
      </c>
    </row>
    <row r="381" spans="2:12" ht="24">
      <c r="B381" s="2">
        <v>18</v>
      </c>
      <c r="C381" s="93">
        <v>22556</v>
      </c>
      <c r="D381" s="70">
        <v>213.21</v>
      </c>
      <c r="E381" s="70">
        <v>188.49</v>
      </c>
      <c r="F381" s="70">
        <f t="shared" si="35"/>
        <v>16.285536</v>
      </c>
      <c r="G381" s="70">
        <f t="shared" si="36"/>
        <v>556.9270866666666</v>
      </c>
      <c r="H381" s="70">
        <f t="shared" si="37"/>
        <v>9069.85611928512</v>
      </c>
      <c r="I381" s="2" t="s">
        <v>100</v>
      </c>
      <c r="J381" s="84">
        <v>556.37934</v>
      </c>
      <c r="K381" s="84">
        <v>559.56238</v>
      </c>
      <c r="L381" s="84">
        <v>554.83954</v>
      </c>
    </row>
    <row r="382" spans="2:12" ht="24">
      <c r="B382" s="2">
        <v>19</v>
      </c>
      <c r="C382" s="93">
        <v>22570</v>
      </c>
      <c r="D382" s="70">
        <v>212.4</v>
      </c>
      <c r="E382" s="70">
        <v>72.72</v>
      </c>
      <c r="F382" s="70">
        <f t="shared" si="35"/>
        <v>6.283008000000001</v>
      </c>
      <c r="G382" s="70">
        <f t="shared" si="36"/>
        <v>100.75205666666666</v>
      </c>
      <c r="H382" s="70">
        <f t="shared" si="37"/>
        <v>633.0259780531201</v>
      </c>
      <c r="I382" s="2" t="s">
        <v>101</v>
      </c>
      <c r="J382" s="84">
        <v>135.94176</v>
      </c>
      <c r="K382" s="84">
        <v>84.24935</v>
      </c>
      <c r="L382" s="84">
        <v>82.06506</v>
      </c>
    </row>
    <row r="383" spans="2:12" ht="24">
      <c r="B383" s="2">
        <v>20</v>
      </c>
      <c r="C383" s="93">
        <v>22583</v>
      </c>
      <c r="D383" s="70">
        <v>212.21</v>
      </c>
      <c r="E383" s="70">
        <v>71.22</v>
      </c>
      <c r="F383" s="70">
        <f t="shared" si="35"/>
        <v>6.153408000000001</v>
      </c>
      <c r="G383" s="70">
        <f t="shared" si="36"/>
        <v>134.44795000000002</v>
      </c>
      <c r="H383" s="70">
        <f t="shared" si="37"/>
        <v>827.3130911136002</v>
      </c>
      <c r="I383" s="2" t="s">
        <v>102</v>
      </c>
      <c r="J383" s="84">
        <v>134.85866</v>
      </c>
      <c r="K383" s="84">
        <v>122.69352</v>
      </c>
      <c r="L383" s="84">
        <v>145.79167</v>
      </c>
    </row>
    <row r="384" spans="2:12" ht="24">
      <c r="B384" s="2">
        <v>21</v>
      </c>
      <c r="C384" s="93">
        <v>22590</v>
      </c>
      <c r="D384" s="70">
        <v>212.05</v>
      </c>
      <c r="E384" s="70">
        <v>51.44</v>
      </c>
      <c r="F384" s="70">
        <f t="shared" si="35"/>
        <v>4.444416</v>
      </c>
      <c r="G384" s="70">
        <f t="shared" si="36"/>
        <v>63.25723</v>
      </c>
      <c r="H384" s="70">
        <f t="shared" si="37"/>
        <v>281.14144512768</v>
      </c>
      <c r="I384" s="2" t="s">
        <v>103</v>
      </c>
      <c r="J384" s="84">
        <v>69.4262</v>
      </c>
      <c r="K384" s="84">
        <v>54.27922</v>
      </c>
      <c r="L384" s="84">
        <v>66.06627</v>
      </c>
    </row>
    <row r="385" spans="2:12" ht="24">
      <c r="B385" s="2">
        <v>22</v>
      </c>
      <c r="C385" s="93">
        <v>22604</v>
      </c>
      <c r="D385" s="70">
        <v>211.94</v>
      </c>
      <c r="E385" s="70">
        <v>45.03</v>
      </c>
      <c r="F385" s="70">
        <f t="shared" si="35"/>
        <v>3.8905920000000003</v>
      </c>
      <c r="G385" s="70">
        <f t="shared" si="36"/>
        <v>19.198956666666664</v>
      </c>
      <c r="H385" s="70">
        <f t="shared" si="37"/>
        <v>74.69530721567999</v>
      </c>
      <c r="I385" s="2" t="s">
        <v>104</v>
      </c>
      <c r="J385" s="84">
        <v>16.2641</v>
      </c>
      <c r="K385" s="84">
        <v>24.12545</v>
      </c>
      <c r="L385" s="84">
        <v>17.20732</v>
      </c>
    </row>
    <row r="386" spans="2:12" ht="24">
      <c r="B386" s="2">
        <v>23</v>
      </c>
      <c r="C386" s="93">
        <v>22611</v>
      </c>
      <c r="D386" s="70">
        <v>211.9</v>
      </c>
      <c r="E386" s="70">
        <v>35.59</v>
      </c>
      <c r="F386" s="70">
        <f t="shared" si="35"/>
        <v>3.0749760000000004</v>
      </c>
      <c r="G386" s="70">
        <f t="shared" si="36"/>
        <v>1.9583466666666665</v>
      </c>
      <c r="H386" s="70">
        <f t="shared" si="37"/>
        <v>6.02186899968</v>
      </c>
      <c r="I386" s="2" t="s">
        <v>105</v>
      </c>
      <c r="J386" s="84">
        <v>2.34082</v>
      </c>
      <c r="K386" s="84">
        <v>3.1324</v>
      </c>
      <c r="L386" s="84">
        <v>0.40182</v>
      </c>
    </row>
    <row r="387" spans="2:12" ht="24">
      <c r="B387" s="2">
        <v>24</v>
      </c>
      <c r="C387" s="93">
        <v>22621</v>
      </c>
      <c r="D387" s="70">
        <v>211.8</v>
      </c>
      <c r="E387" s="70">
        <v>26.85</v>
      </c>
      <c r="F387" s="70">
        <f t="shared" si="35"/>
        <v>2.31984</v>
      </c>
      <c r="G387" s="70">
        <f t="shared" si="36"/>
        <v>6.394116666666666</v>
      </c>
      <c r="H387" s="70">
        <f t="shared" si="37"/>
        <v>14.833327608</v>
      </c>
      <c r="I387" s="2" t="s">
        <v>80</v>
      </c>
      <c r="J387" s="84">
        <v>7.346</v>
      </c>
      <c r="K387" s="84">
        <v>4.27913</v>
      </c>
      <c r="L387" s="84">
        <v>7.55722</v>
      </c>
    </row>
    <row r="388" spans="2:12" ht="24">
      <c r="B388" s="2">
        <v>25</v>
      </c>
      <c r="C388" s="93">
        <v>22632</v>
      </c>
      <c r="D388" s="70">
        <v>211.76</v>
      </c>
      <c r="E388" s="70">
        <v>25.39</v>
      </c>
      <c r="F388" s="70">
        <f t="shared" si="35"/>
        <v>2.193696</v>
      </c>
      <c r="G388" s="70">
        <f t="shared" si="36"/>
        <v>10.405693333333334</v>
      </c>
      <c r="H388" s="70">
        <f t="shared" si="37"/>
        <v>22.82692784256</v>
      </c>
      <c r="I388" s="2" t="s">
        <v>81</v>
      </c>
      <c r="J388" s="84">
        <v>12.92473</v>
      </c>
      <c r="K388" s="84">
        <v>11.05008</v>
      </c>
      <c r="L388" s="84">
        <v>7.24227</v>
      </c>
    </row>
    <row r="389" spans="2:12" ht="24">
      <c r="B389" s="2">
        <v>26</v>
      </c>
      <c r="C389" s="93">
        <v>22639</v>
      </c>
      <c r="D389" s="70">
        <v>211.75</v>
      </c>
      <c r="E389" s="70">
        <v>3.24</v>
      </c>
      <c r="F389" s="70">
        <f t="shared" si="35"/>
        <v>0.279936</v>
      </c>
      <c r="G389" s="70">
        <f t="shared" si="36"/>
        <v>6.69498</v>
      </c>
      <c r="H389" s="70">
        <f t="shared" si="37"/>
        <v>1.8741659212800001</v>
      </c>
      <c r="I389" s="2" t="s">
        <v>82</v>
      </c>
      <c r="J389" s="84">
        <v>4.80876</v>
      </c>
      <c r="K389" s="84">
        <v>2.87036</v>
      </c>
      <c r="L389" s="84">
        <v>12.40582</v>
      </c>
    </row>
    <row r="390" spans="2:12" ht="24">
      <c r="B390" s="2">
        <v>27</v>
      </c>
      <c r="C390" s="93">
        <v>22653</v>
      </c>
      <c r="D390" s="70">
        <v>211.71</v>
      </c>
      <c r="E390" s="70">
        <v>20.15</v>
      </c>
      <c r="F390" s="70">
        <f t="shared" si="35"/>
        <v>1.74096</v>
      </c>
      <c r="G390" s="70">
        <f t="shared" si="36"/>
        <v>35.691610000000004</v>
      </c>
      <c r="H390" s="70">
        <f t="shared" si="37"/>
        <v>62.13766534560001</v>
      </c>
      <c r="I390" s="2" t="s">
        <v>106</v>
      </c>
      <c r="J390" s="84">
        <v>28.02603</v>
      </c>
      <c r="K390" s="84">
        <v>48.50874</v>
      </c>
      <c r="L390" s="84">
        <v>30.54006</v>
      </c>
    </row>
    <row r="391" spans="2:12" ht="24">
      <c r="B391" s="2">
        <v>28</v>
      </c>
      <c r="C391" s="93">
        <v>22667</v>
      </c>
      <c r="D391" s="70">
        <v>211.7</v>
      </c>
      <c r="E391" s="70">
        <v>19.63</v>
      </c>
      <c r="F391" s="70">
        <f t="shared" si="35"/>
        <v>1.696032</v>
      </c>
      <c r="G391" s="70">
        <f t="shared" si="36"/>
        <v>19.481553333333334</v>
      </c>
      <c r="H391" s="70">
        <f t="shared" si="37"/>
        <v>33.04133786304</v>
      </c>
      <c r="I391" s="2" t="s">
        <v>107</v>
      </c>
      <c r="J391" s="84">
        <v>17.77627</v>
      </c>
      <c r="K391" s="84">
        <v>19.23605</v>
      </c>
      <c r="L391" s="84">
        <v>21.43234</v>
      </c>
    </row>
    <row r="392" spans="2:12" ht="24">
      <c r="B392" s="2">
        <v>29</v>
      </c>
      <c r="C392" s="93">
        <v>22673</v>
      </c>
      <c r="D392" s="70">
        <v>211.64</v>
      </c>
      <c r="E392" s="70">
        <v>14.51</v>
      </c>
      <c r="F392" s="70">
        <f t="shared" si="35"/>
        <v>1.2536640000000001</v>
      </c>
      <c r="G392" s="70">
        <f t="shared" si="36"/>
        <v>13.03217</v>
      </c>
      <c r="H392" s="70">
        <f t="shared" si="37"/>
        <v>16.337962370880003</v>
      </c>
      <c r="I392" s="2" t="s">
        <v>108</v>
      </c>
      <c r="J392" s="84">
        <v>13.54227</v>
      </c>
      <c r="K392" s="84">
        <v>19.09941</v>
      </c>
      <c r="L392" s="84">
        <v>6.45483</v>
      </c>
    </row>
    <row r="393" spans="2:12" ht="24">
      <c r="B393" s="2">
        <v>30</v>
      </c>
      <c r="C393" s="93">
        <v>22681</v>
      </c>
      <c r="D393" s="70">
        <v>211.63</v>
      </c>
      <c r="E393" s="70">
        <v>12.25</v>
      </c>
      <c r="F393" s="70">
        <f t="shared" si="35"/>
        <v>1.0584</v>
      </c>
      <c r="G393" s="70">
        <f t="shared" si="36"/>
        <v>17.27002</v>
      </c>
      <c r="H393" s="70">
        <f t="shared" si="37"/>
        <v>18.278589168</v>
      </c>
      <c r="I393" s="2" t="s">
        <v>109</v>
      </c>
      <c r="J393" s="84">
        <v>9.70811</v>
      </c>
      <c r="K393" s="84">
        <v>14.56829</v>
      </c>
      <c r="L393" s="84">
        <v>27.53366</v>
      </c>
    </row>
    <row r="394" spans="2:12" ht="24">
      <c r="B394" s="5">
        <v>31</v>
      </c>
      <c r="C394" s="93">
        <v>22702</v>
      </c>
      <c r="D394" s="70">
        <v>211.57</v>
      </c>
      <c r="E394" s="70">
        <v>10.7</v>
      </c>
      <c r="F394" s="70">
        <f t="shared" si="35"/>
        <v>0.92448</v>
      </c>
      <c r="G394" s="70">
        <f t="shared" si="36"/>
        <v>23.156936666666667</v>
      </c>
      <c r="H394" s="70">
        <f t="shared" si="37"/>
        <v>21.4081248096</v>
      </c>
      <c r="I394" s="5" t="s">
        <v>111</v>
      </c>
      <c r="J394" s="84">
        <v>34.88456</v>
      </c>
      <c r="K394" s="84">
        <v>10.41565</v>
      </c>
      <c r="L394" s="84">
        <v>24.1706</v>
      </c>
    </row>
    <row r="395" spans="2:12" ht="24">
      <c r="B395" s="2">
        <v>32</v>
      </c>
      <c r="C395" s="93">
        <v>22710</v>
      </c>
      <c r="D395" s="70">
        <v>211.54</v>
      </c>
      <c r="E395" s="70">
        <v>8.58</v>
      </c>
      <c r="F395" s="70">
        <f t="shared" si="35"/>
        <v>0.7413120000000001</v>
      </c>
      <c r="G395" s="70">
        <f t="shared" si="36"/>
        <v>14.01596</v>
      </c>
      <c r="H395" s="70">
        <f t="shared" si="37"/>
        <v>10.39019933952</v>
      </c>
      <c r="I395" s="2" t="s">
        <v>110</v>
      </c>
      <c r="J395" s="84">
        <v>14.40048</v>
      </c>
      <c r="K395" s="84">
        <v>16.59546</v>
      </c>
      <c r="L395" s="84">
        <v>11.05194</v>
      </c>
    </row>
    <row r="396" spans="2:15" s="226" customFormat="1" ht="24.75" thickBot="1">
      <c r="B396" s="221">
        <v>33</v>
      </c>
      <c r="C396" s="222">
        <v>22724</v>
      </c>
      <c r="D396" s="223">
        <v>211.54</v>
      </c>
      <c r="E396" s="223">
        <v>7.01</v>
      </c>
      <c r="F396" s="223">
        <f t="shared" si="35"/>
        <v>0.605664</v>
      </c>
      <c r="I396" s="221" t="s">
        <v>117</v>
      </c>
      <c r="J396" s="225">
        <v>0</v>
      </c>
      <c r="K396" s="225">
        <v>0</v>
      </c>
      <c r="L396" s="225">
        <v>0</v>
      </c>
      <c r="N396" s="223">
        <f>+AVERAGE(J396:L396)</f>
        <v>0</v>
      </c>
      <c r="O396" s="223">
        <f>N396*F396</f>
        <v>0</v>
      </c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0">
      <selection activeCell="O7" sqref="O7"/>
    </sheetView>
  </sheetViews>
  <sheetFormatPr defaultColWidth="9.140625" defaultRowHeight="23.25"/>
  <cols>
    <col min="1" max="1" width="9.8515625" style="37" bestFit="1" customWidth="1"/>
    <col min="2" max="2" width="10.28125" style="37" customWidth="1"/>
    <col min="3" max="3" width="7.28125" style="37" customWidth="1"/>
    <col min="4" max="4" width="10.57421875" style="37" customWidth="1"/>
    <col min="5" max="5" width="11.57421875" style="37" bestFit="1" customWidth="1"/>
    <col min="6" max="6" width="9.8515625" style="37" customWidth="1"/>
    <col min="7" max="7" width="10.7109375" style="37" bestFit="1" customWidth="1"/>
    <col min="8" max="8" width="3.140625" style="37" customWidth="1"/>
    <col min="9" max="12" width="9.421875" style="37" bestFit="1" customWidth="1"/>
    <col min="13" max="16384" width="9.140625" style="37" customWidth="1"/>
  </cols>
  <sheetData>
    <row r="1" spans="1:12" s="13" customFormat="1" ht="21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s="13" customFormat="1" ht="21" customHeight="1">
      <c r="A2" s="270" t="s">
        <v>188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s="13" customFormat="1" ht="21" customHeight="1">
      <c r="A3" s="273" t="s">
        <v>191</v>
      </c>
      <c r="B3" s="273"/>
      <c r="C3" s="273"/>
      <c r="D3" s="274" t="s">
        <v>41</v>
      </c>
      <c r="E3" s="274"/>
      <c r="F3" s="274"/>
      <c r="G3" s="275" t="s">
        <v>42</v>
      </c>
      <c r="H3" s="275"/>
      <c r="I3" s="275"/>
      <c r="J3" s="285" t="s">
        <v>187</v>
      </c>
      <c r="K3" s="285"/>
      <c r="L3" s="285"/>
    </row>
    <row r="4" spans="1:12" s="13" customFormat="1" ht="21" customHeight="1">
      <c r="A4" s="279" t="s">
        <v>43</v>
      </c>
      <c r="B4" s="279"/>
      <c r="C4" s="279"/>
      <c r="D4" s="280" t="s">
        <v>44</v>
      </c>
      <c r="E4" s="281"/>
      <c r="F4" s="281"/>
      <c r="G4" s="275" t="s">
        <v>148</v>
      </c>
      <c r="H4" s="275"/>
      <c r="I4" s="275"/>
      <c r="J4" s="285" t="s">
        <v>22</v>
      </c>
      <c r="K4" s="285"/>
      <c r="L4" s="285"/>
    </row>
    <row r="5" spans="1:12" s="13" customFormat="1" ht="45" customHeight="1">
      <c r="A5" s="276" t="s">
        <v>4</v>
      </c>
      <c r="B5" s="14" t="s">
        <v>5</v>
      </c>
      <c r="C5" s="277" t="s">
        <v>6</v>
      </c>
      <c r="D5" s="277"/>
      <c r="E5" s="15" t="s">
        <v>7</v>
      </c>
      <c r="F5" s="16" t="s">
        <v>8</v>
      </c>
      <c r="G5" s="286" t="s">
        <v>23</v>
      </c>
      <c r="H5" s="278" t="s">
        <v>24</v>
      </c>
      <c r="I5" s="282" t="s">
        <v>25</v>
      </c>
      <c r="J5" s="284" t="s">
        <v>26</v>
      </c>
      <c r="K5" s="284"/>
      <c r="L5" s="284"/>
    </row>
    <row r="6" spans="1:12" s="13" customFormat="1" ht="42" customHeight="1">
      <c r="A6" s="276"/>
      <c r="B6" s="17" t="s">
        <v>27</v>
      </c>
      <c r="C6" s="18" t="s">
        <v>11</v>
      </c>
      <c r="D6" s="19" t="s">
        <v>12</v>
      </c>
      <c r="E6" s="20" t="s">
        <v>13</v>
      </c>
      <c r="F6" s="21" t="s">
        <v>14</v>
      </c>
      <c r="G6" s="287"/>
      <c r="H6" s="278"/>
      <c r="I6" s="283"/>
      <c r="J6" s="22" t="s">
        <v>28</v>
      </c>
      <c r="K6" s="23" t="s">
        <v>29</v>
      </c>
      <c r="L6" s="24" t="s">
        <v>30</v>
      </c>
    </row>
    <row r="7" spans="1:12" s="13" customFormat="1" ht="19.5" customHeight="1">
      <c r="A7" s="25" t="s">
        <v>15</v>
      </c>
      <c r="B7" s="26" t="s">
        <v>16</v>
      </c>
      <c r="C7" s="27" t="s">
        <v>17</v>
      </c>
      <c r="D7" s="28" t="s">
        <v>18</v>
      </c>
      <c r="E7" s="29" t="s">
        <v>31</v>
      </c>
      <c r="F7" s="30" t="s">
        <v>32</v>
      </c>
      <c r="G7" s="25" t="s">
        <v>21</v>
      </c>
      <c r="H7" s="25" t="s">
        <v>33</v>
      </c>
      <c r="I7" s="31" t="s">
        <v>15</v>
      </c>
      <c r="J7" s="32" t="s">
        <v>34</v>
      </c>
      <c r="K7" s="33" t="s">
        <v>35</v>
      </c>
      <c r="L7" s="34" t="s">
        <v>36</v>
      </c>
    </row>
    <row r="8" spans="1:12" s="35" customFormat="1" ht="16.5" customHeight="1">
      <c r="A8" s="212">
        <v>21667</v>
      </c>
      <c r="B8" s="213">
        <v>211.47</v>
      </c>
      <c r="C8" s="213">
        <v>4</v>
      </c>
      <c r="D8" s="214">
        <f>C8*0.0864</f>
        <v>0.3456</v>
      </c>
      <c r="E8" s="214">
        <f>SUM(J8:L8)/3</f>
        <v>29.203736666666668</v>
      </c>
      <c r="F8" s="214">
        <f aca="true" t="shared" si="0" ref="F8:F24">E8*D8</f>
        <v>10.092811392000002</v>
      </c>
      <c r="G8" s="215" t="s">
        <v>83</v>
      </c>
      <c r="H8" s="216">
        <v>1</v>
      </c>
      <c r="I8" s="217">
        <f>+A8</f>
        <v>21667</v>
      </c>
      <c r="J8" s="218">
        <v>36.27312</v>
      </c>
      <c r="K8" s="218">
        <v>25.52089</v>
      </c>
      <c r="L8" s="218">
        <v>25.8172</v>
      </c>
    </row>
    <row r="9" spans="1:12" s="35" customFormat="1" ht="16.5" customHeight="1">
      <c r="A9" s="212">
        <v>21671</v>
      </c>
      <c r="B9" s="213">
        <v>211.71</v>
      </c>
      <c r="C9" s="213">
        <v>13.21</v>
      </c>
      <c r="D9" s="214">
        <f aca="true" t="shared" si="1" ref="D9:D33">C9*0.0864</f>
        <v>1.1413440000000001</v>
      </c>
      <c r="E9" s="214">
        <f>SUM(J9:L9)/3</f>
        <v>289.6403066666666</v>
      </c>
      <c r="F9" s="214">
        <f t="shared" si="0"/>
        <v>330.57922617215996</v>
      </c>
      <c r="G9" s="215" t="s">
        <v>84</v>
      </c>
      <c r="H9" s="216">
        <f aca="true" t="shared" si="2" ref="H9:H24">+H8+1</f>
        <v>2</v>
      </c>
      <c r="I9" s="217">
        <f>+A9</f>
        <v>21671</v>
      </c>
      <c r="J9" s="218">
        <v>316.63136</v>
      </c>
      <c r="K9" s="218">
        <v>276.96692</v>
      </c>
      <c r="L9" s="218">
        <v>275.32264</v>
      </c>
    </row>
    <row r="10" spans="1:13" s="35" customFormat="1" ht="16.5" customHeight="1">
      <c r="A10" s="212">
        <v>21714</v>
      </c>
      <c r="B10" s="213">
        <v>211.67</v>
      </c>
      <c r="C10" s="213">
        <v>15.17</v>
      </c>
      <c r="D10" s="214">
        <f t="shared" si="1"/>
        <v>1.310688</v>
      </c>
      <c r="E10" s="214">
        <f aca="true" t="shared" si="3" ref="E10:E24">SUM(J10:L10)/3</f>
        <v>292.2562066666667</v>
      </c>
      <c r="F10" s="214">
        <f t="shared" si="0"/>
        <v>383.05670300352006</v>
      </c>
      <c r="G10" s="215" t="s">
        <v>85</v>
      </c>
      <c r="H10" s="216">
        <f t="shared" si="2"/>
        <v>3</v>
      </c>
      <c r="I10" s="217">
        <f aca="true" t="shared" si="4" ref="I10:I24">+A10</f>
        <v>21714</v>
      </c>
      <c r="J10" s="218">
        <v>238.56253</v>
      </c>
      <c r="K10" s="218">
        <v>320.62282</v>
      </c>
      <c r="L10" s="218">
        <v>317.58327</v>
      </c>
      <c r="M10" s="36"/>
    </row>
    <row r="11" spans="1:13" s="35" customFormat="1" ht="16.5" customHeight="1">
      <c r="A11" s="212">
        <v>21721</v>
      </c>
      <c r="B11" s="213">
        <v>211.63</v>
      </c>
      <c r="C11" s="213">
        <v>107.81</v>
      </c>
      <c r="D11" s="214">
        <f t="shared" si="1"/>
        <v>9.314784000000001</v>
      </c>
      <c r="E11" s="214">
        <f t="shared" si="3"/>
        <v>701.67945</v>
      </c>
      <c r="F11" s="214">
        <f t="shared" si="0"/>
        <v>6535.992513988801</v>
      </c>
      <c r="G11" s="215" t="s">
        <v>86</v>
      </c>
      <c r="H11" s="216">
        <f t="shared" si="2"/>
        <v>4</v>
      </c>
      <c r="I11" s="217">
        <f t="shared" si="4"/>
        <v>21721</v>
      </c>
      <c r="J11" s="218">
        <v>698.19062</v>
      </c>
      <c r="K11" s="218">
        <v>712.75225</v>
      </c>
      <c r="L11" s="218">
        <v>694.09548</v>
      </c>
      <c r="M11" s="36"/>
    </row>
    <row r="12" spans="1:13" s="35" customFormat="1" ht="16.5" customHeight="1">
      <c r="A12" s="212">
        <v>21733</v>
      </c>
      <c r="B12" s="213">
        <v>214.85</v>
      </c>
      <c r="C12" s="213">
        <v>394.87</v>
      </c>
      <c r="D12" s="214">
        <f t="shared" si="1"/>
        <v>34.116768</v>
      </c>
      <c r="E12" s="214">
        <f t="shared" si="3"/>
        <v>4033.3630066666665</v>
      </c>
      <c r="F12" s="214">
        <f t="shared" si="0"/>
        <v>137605.3099582291</v>
      </c>
      <c r="G12" s="215" t="s">
        <v>87</v>
      </c>
      <c r="H12" s="216">
        <f t="shared" si="2"/>
        <v>5</v>
      </c>
      <c r="I12" s="217">
        <f t="shared" si="4"/>
        <v>21733</v>
      </c>
      <c r="J12" s="218">
        <v>3776.36374</v>
      </c>
      <c r="K12" s="218">
        <v>4473.97526</v>
      </c>
      <c r="L12" s="218">
        <v>3849.75002</v>
      </c>
      <c r="M12" s="36"/>
    </row>
    <row r="13" spans="1:13" s="35" customFormat="1" ht="16.5" customHeight="1">
      <c r="A13" s="212">
        <v>21735</v>
      </c>
      <c r="B13" s="213">
        <v>212.65</v>
      </c>
      <c r="C13" s="213">
        <v>118.6</v>
      </c>
      <c r="D13" s="214">
        <f t="shared" si="1"/>
        <v>10.24704</v>
      </c>
      <c r="E13" s="214">
        <f t="shared" si="3"/>
        <v>342.1622333333333</v>
      </c>
      <c r="F13" s="214">
        <f t="shared" si="0"/>
        <v>3506.1500914559997</v>
      </c>
      <c r="G13" s="215" t="s">
        <v>88</v>
      </c>
      <c r="H13" s="216">
        <f t="shared" si="2"/>
        <v>6</v>
      </c>
      <c r="I13" s="217">
        <f t="shared" si="4"/>
        <v>21735</v>
      </c>
      <c r="J13" s="218">
        <v>351.60182</v>
      </c>
      <c r="K13" s="218">
        <v>320.62852</v>
      </c>
      <c r="L13" s="218">
        <v>354.25636</v>
      </c>
      <c r="M13" s="36"/>
    </row>
    <row r="14" spans="1:13" s="35" customFormat="1" ht="16.5" customHeight="1">
      <c r="A14" s="212">
        <v>21742</v>
      </c>
      <c r="B14" s="213">
        <v>212.35</v>
      </c>
      <c r="C14" s="213">
        <v>87.54</v>
      </c>
      <c r="D14" s="214">
        <f t="shared" si="1"/>
        <v>7.563456000000001</v>
      </c>
      <c r="E14" s="214">
        <f t="shared" si="3"/>
        <v>1026.0666199999998</v>
      </c>
      <c r="F14" s="214">
        <f t="shared" si="0"/>
        <v>7760.6097334387205</v>
      </c>
      <c r="G14" s="215" t="s">
        <v>89</v>
      </c>
      <c r="H14" s="216">
        <f t="shared" si="2"/>
        <v>7</v>
      </c>
      <c r="I14" s="217">
        <f t="shared" si="4"/>
        <v>21742</v>
      </c>
      <c r="J14" s="218">
        <v>1048.05788</v>
      </c>
      <c r="K14" s="218">
        <v>1041.88366</v>
      </c>
      <c r="L14" s="218">
        <v>988.25832</v>
      </c>
      <c r="M14" s="36"/>
    </row>
    <row r="15" spans="1:13" s="35" customFormat="1" ht="16.5" customHeight="1">
      <c r="A15" s="212">
        <v>21772</v>
      </c>
      <c r="B15" s="213">
        <v>212.41</v>
      </c>
      <c r="C15" s="213">
        <v>89.54</v>
      </c>
      <c r="D15" s="214">
        <f t="shared" si="1"/>
        <v>7.736256000000001</v>
      </c>
      <c r="E15" s="214">
        <f t="shared" si="3"/>
        <v>510.37775000000005</v>
      </c>
      <c r="F15" s="214">
        <f t="shared" si="0"/>
        <v>3948.4129307040007</v>
      </c>
      <c r="G15" s="219" t="s">
        <v>90</v>
      </c>
      <c r="H15" s="216">
        <f t="shared" si="2"/>
        <v>8</v>
      </c>
      <c r="I15" s="217">
        <f t="shared" si="4"/>
        <v>21772</v>
      </c>
      <c r="J15" s="218">
        <v>514.57033</v>
      </c>
      <c r="K15" s="218">
        <v>535.40286</v>
      </c>
      <c r="L15" s="218">
        <v>481.16006</v>
      </c>
      <c r="M15" s="36"/>
    </row>
    <row r="16" spans="1:13" s="35" customFormat="1" ht="16.5" customHeight="1">
      <c r="A16" s="212">
        <v>21775</v>
      </c>
      <c r="B16" s="213">
        <v>215.5</v>
      </c>
      <c r="C16" s="213">
        <v>422.546</v>
      </c>
      <c r="D16" s="214">
        <f t="shared" si="1"/>
        <v>36.5079744</v>
      </c>
      <c r="E16" s="214">
        <f t="shared" si="3"/>
        <v>905.0944466666666</v>
      </c>
      <c r="F16" s="214">
        <f t="shared" si="0"/>
        <v>33043.164888488835</v>
      </c>
      <c r="G16" s="219" t="s">
        <v>91</v>
      </c>
      <c r="H16" s="216">
        <f t="shared" si="2"/>
        <v>9</v>
      </c>
      <c r="I16" s="217">
        <f t="shared" si="4"/>
        <v>21775</v>
      </c>
      <c r="J16" s="218">
        <v>850.45045</v>
      </c>
      <c r="K16" s="218">
        <v>951.01241</v>
      </c>
      <c r="L16" s="218">
        <v>913.82048</v>
      </c>
      <c r="M16" s="36"/>
    </row>
    <row r="17" spans="1:13" s="35" customFormat="1" ht="16.5" customHeight="1">
      <c r="A17" s="212">
        <v>21778</v>
      </c>
      <c r="B17" s="213">
        <v>218.4</v>
      </c>
      <c r="C17" s="213">
        <v>755.35</v>
      </c>
      <c r="D17" s="214">
        <f t="shared" si="1"/>
        <v>65.26224</v>
      </c>
      <c r="E17" s="214">
        <f t="shared" si="3"/>
        <v>907.8380466666667</v>
      </c>
      <c r="F17" s="214">
        <f t="shared" si="0"/>
        <v>59247.54448269121</v>
      </c>
      <c r="G17" s="219" t="s">
        <v>92</v>
      </c>
      <c r="H17" s="216">
        <f t="shared" si="2"/>
        <v>10</v>
      </c>
      <c r="I17" s="217">
        <f t="shared" si="4"/>
        <v>21778</v>
      </c>
      <c r="J17" s="218">
        <v>832.86363</v>
      </c>
      <c r="K17" s="218">
        <v>808.38323</v>
      </c>
      <c r="L17" s="218">
        <v>1082.26728</v>
      </c>
      <c r="M17" s="36"/>
    </row>
    <row r="18" spans="1:13" s="35" customFormat="1" ht="16.5" customHeight="1">
      <c r="A18" s="212">
        <v>21806</v>
      </c>
      <c r="B18" s="213">
        <v>215.28</v>
      </c>
      <c r="C18" s="213">
        <v>401.97</v>
      </c>
      <c r="D18" s="214">
        <f t="shared" si="1"/>
        <v>34.730208000000005</v>
      </c>
      <c r="E18" s="214">
        <f t="shared" si="3"/>
        <v>412.01569666666666</v>
      </c>
      <c r="F18" s="214">
        <f t="shared" si="0"/>
        <v>14309.39084449824</v>
      </c>
      <c r="G18" s="219" t="s">
        <v>93</v>
      </c>
      <c r="H18" s="216">
        <f t="shared" si="2"/>
        <v>11</v>
      </c>
      <c r="I18" s="217">
        <f t="shared" si="4"/>
        <v>21806</v>
      </c>
      <c r="J18" s="218">
        <v>344.4905</v>
      </c>
      <c r="K18" s="218">
        <v>521.93226</v>
      </c>
      <c r="L18" s="218">
        <v>369.62433</v>
      </c>
      <c r="M18" s="36"/>
    </row>
    <row r="19" spans="1:13" s="35" customFormat="1" ht="16.5" customHeight="1">
      <c r="A19" s="212">
        <v>21813</v>
      </c>
      <c r="B19" s="213">
        <v>214.86</v>
      </c>
      <c r="C19" s="213">
        <v>383.11</v>
      </c>
      <c r="D19" s="214">
        <f t="shared" si="1"/>
        <v>33.100704</v>
      </c>
      <c r="E19" s="214">
        <f t="shared" si="3"/>
        <v>448.2438866666667</v>
      </c>
      <c r="F19" s="214">
        <f t="shared" si="0"/>
        <v>14837.188212362882</v>
      </c>
      <c r="G19" s="219" t="s">
        <v>94</v>
      </c>
      <c r="H19" s="216">
        <f t="shared" si="2"/>
        <v>12</v>
      </c>
      <c r="I19" s="217">
        <f t="shared" si="4"/>
        <v>21813</v>
      </c>
      <c r="J19" s="218">
        <v>455.99522</v>
      </c>
      <c r="K19" s="218">
        <v>449.2705</v>
      </c>
      <c r="L19" s="218">
        <v>439.46594</v>
      </c>
      <c r="M19" s="36"/>
    </row>
    <row r="20" spans="1:13" s="35" customFormat="1" ht="16.5" customHeight="1">
      <c r="A20" s="212">
        <v>21821</v>
      </c>
      <c r="B20" s="213">
        <v>212.59</v>
      </c>
      <c r="C20" s="213">
        <v>116.15</v>
      </c>
      <c r="D20" s="214">
        <f t="shared" si="1"/>
        <v>10.03536</v>
      </c>
      <c r="E20" s="214">
        <f t="shared" si="3"/>
        <v>87.44553333333333</v>
      </c>
      <c r="F20" s="214">
        <f t="shared" si="0"/>
        <v>877.5474073920001</v>
      </c>
      <c r="G20" s="219" t="s">
        <v>95</v>
      </c>
      <c r="H20" s="216">
        <f t="shared" si="2"/>
        <v>13</v>
      </c>
      <c r="I20" s="217">
        <f t="shared" si="4"/>
        <v>21821</v>
      </c>
      <c r="J20" s="218">
        <v>85.33008</v>
      </c>
      <c r="K20" s="218">
        <v>91.28043</v>
      </c>
      <c r="L20" s="218">
        <v>85.72609</v>
      </c>
      <c r="M20" s="36"/>
    </row>
    <row r="21" spans="1:13" s="35" customFormat="1" ht="16.5" customHeight="1">
      <c r="A21" s="212">
        <v>21828</v>
      </c>
      <c r="B21" s="213">
        <v>212.45</v>
      </c>
      <c r="C21" s="213">
        <v>91.019</v>
      </c>
      <c r="D21" s="214">
        <f t="shared" si="1"/>
        <v>7.864041600000001</v>
      </c>
      <c r="E21" s="214">
        <f t="shared" si="3"/>
        <v>63.798616666666675</v>
      </c>
      <c r="F21" s="214">
        <f t="shared" si="0"/>
        <v>501.71497548912015</v>
      </c>
      <c r="G21" s="219" t="s">
        <v>96</v>
      </c>
      <c r="H21" s="216">
        <f t="shared" si="2"/>
        <v>14</v>
      </c>
      <c r="I21" s="217">
        <f t="shared" si="4"/>
        <v>21828</v>
      </c>
      <c r="J21" s="218">
        <v>60.91946</v>
      </c>
      <c r="K21" s="218">
        <v>76.03503</v>
      </c>
      <c r="L21" s="218">
        <v>54.44136</v>
      </c>
      <c r="M21" s="36"/>
    </row>
    <row r="22" spans="1:12" s="35" customFormat="1" ht="16.5" customHeight="1">
      <c r="A22" s="212">
        <v>21833</v>
      </c>
      <c r="B22" s="213">
        <v>212.58</v>
      </c>
      <c r="C22" s="213">
        <v>108.5</v>
      </c>
      <c r="D22" s="214">
        <f t="shared" si="1"/>
        <v>9.3744</v>
      </c>
      <c r="E22" s="214">
        <f t="shared" si="3"/>
        <v>63.34403666666666</v>
      </c>
      <c r="F22" s="214">
        <f t="shared" si="0"/>
        <v>593.8123373279999</v>
      </c>
      <c r="G22" s="219" t="s">
        <v>97</v>
      </c>
      <c r="H22" s="216">
        <f t="shared" si="2"/>
        <v>15</v>
      </c>
      <c r="I22" s="217">
        <f t="shared" si="4"/>
        <v>21833</v>
      </c>
      <c r="J22" s="218">
        <v>74.87832</v>
      </c>
      <c r="K22" s="218">
        <v>58.18759</v>
      </c>
      <c r="L22" s="218">
        <v>56.9662</v>
      </c>
    </row>
    <row r="23" spans="1:12" s="35" customFormat="1" ht="16.5" customHeight="1">
      <c r="A23" s="212">
        <v>21843</v>
      </c>
      <c r="B23" s="213">
        <v>212.2</v>
      </c>
      <c r="C23" s="213">
        <v>65.08</v>
      </c>
      <c r="D23" s="214">
        <f t="shared" si="1"/>
        <v>5.622912</v>
      </c>
      <c r="E23" s="214">
        <f t="shared" si="3"/>
        <v>37.24110666666667</v>
      </c>
      <c r="F23" s="214">
        <f t="shared" si="0"/>
        <v>209.40346556928</v>
      </c>
      <c r="G23" s="219" t="s">
        <v>98</v>
      </c>
      <c r="H23" s="216">
        <f t="shared" si="2"/>
        <v>16</v>
      </c>
      <c r="I23" s="217">
        <f t="shared" si="4"/>
        <v>21843</v>
      </c>
      <c r="J23" s="218">
        <v>46.69214</v>
      </c>
      <c r="K23" s="218">
        <v>29.6905</v>
      </c>
      <c r="L23" s="218">
        <v>35.34068</v>
      </c>
    </row>
    <row r="24" spans="1:12" s="35" customFormat="1" ht="16.5" customHeight="1">
      <c r="A24" s="212">
        <v>21855</v>
      </c>
      <c r="B24" s="213">
        <v>212.13</v>
      </c>
      <c r="C24" s="213">
        <v>55.52</v>
      </c>
      <c r="D24" s="214">
        <f t="shared" si="1"/>
        <v>4.796928</v>
      </c>
      <c r="E24" s="214">
        <f t="shared" si="3"/>
        <v>23.871766666666662</v>
      </c>
      <c r="F24" s="214">
        <f t="shared" si="0"/>
        <v>114.51114593279999</v>
      </c>
      <c r="G24" s="219" t="s">
        <v>99</v>
      </c>
      <c r="H24" s="216">
        <f t="shared" si="2"/>
        <v>17</v>
      </c>
      <c r="I24" s="217">
        <f t="shared" si="4"/>
        <v>21855</v>
      </c>
      <c r="J24" s="218">
        <v>33.90724</v>
      </c>
      <c r="K24" s="218">
        <v>18.00147</v>
      </c>
      <c r="L24" s="218">
        <v>19.70659</v>
      </c>
    </row>
    <row r="25" spans="1:12" s="35" customFormat="1" ht="16.5" customHeight="1">
      <c r="A25" s="212">
        <v>21870</v>
      </c>
      <c r="B25" s="213">
        <v>211.98</v>
      </c>
      <c r="C25" s="213">
        <v>40.83</v>
      </c>
      <c r="D25" s="214">
        <f t="shared" si="1"/>
        <v>3.527712</v>
      </c>
      <c r="E25" s="214">
        <f aca="true" t="shared" si="5" ref="E25:E33">SUM(J25:L25)/3</f>
        <v>0.7763133333333334</v>
      </c>
      <c r="F25" s="214">
        <f aca="true" t="shared" si="6" ref="F25:F33">E25*D25</f>
        <v>2.7386098617600005</v>
      </c>
      <c r="G25" s="219" t="s">
        <v>100</v>
      </c>
      <c r="H25" s="216">
        <f aca="true" t="shared" si="7" ref="H25:H33">+H24+1</f>
        <v>18</v>
      </c>
      <c r="I25" s="217">
        <f aca="true" t="shared" si="8" ref="I25:I33">+A25</f>
        <v>21870</v>
      </c>
      <c r="J25" s="218">
        <v>1.15799</v>
      </c>
      <c r="K25" s="218">
        <v>0.33945</v>
      </c>
      <c r="L25" s="218">
        <v>0.8315</v>
      </c>
    </row>
    <row r="26" spans="1:12" ht="16.5" customHeight="1">
      <c r="A26" s="212">
        <v>21875</v>
      </c>
      <c r="B26" s="213">
        <v>211.93</v>
      </c>
      <c r="C26" s="213">
        <v>33.92</v>
      </c>
      <c r="D26" s="214">
        <f t="shared" si="1"/>
        <v>2.9306880000000004</v>
      </c>
      <c r="E26" s="214">
        <f t="shared" si="5"/>
        <v>2.08114</v>
      </c>
      <c r="F26" s="214">
        <f t="shared" si="6"/>
        <v>6.0991720243200005</v>
      </c>
      <c r="G26" s="219" t="s">
        <v>101</v>
      </c>
      <c r="H26" s="216">
        <f t="shared" si="7"/>
        <v>19</v>
      </c>
      <c r="I26" s="217">
        <f t="shared" si="8"/>
        <v>21875</v>
      </c>
      <c r="J26" s="218">
        <v>0</v>
      </c>
      <c r="K26" s="218">
        <v>0</v>
      </c>
      <c r="L26" s="218">
        <v>6.24342</v>
      </c>
    </row>
    <row r="27" spans="1:12" ht="16.5" customHeight="1">
      <c r="A27" s="212">
        <v>21890</v>
      </c>
      <c r="B27" s="213">
        <v>211.74</v>
      </c>
      <c r="C27" s="213">
        <v>24.95</v>
      </c>
      <c r="D27" s="214">
        <f t="shared" si="1"/>
        <v>2.1556800000000003</v>
      </c>
      <c r="E27" s="214">
        <f t="shared" si="5"/>
        <v>0</v>
      </c>
      <c r="F27" s="214">
        <f t="shared" si="6"/>
        <v>0</v>
      </c>
      <c r="G27" s="219" t="s">
        <v>102</v>
      </c>
      <c r="H27" s="216">
        <f t="shared" si="7"/>
        <v>20</v>
      </c>
      <c r="I27" s="217">
        <f t="shared" si="8"/>
        <v>21890</v>
      </c>
      <c r="J27" s="218">
        <v>0</v>
      </c>
      <c r="K27" s="218">
        <v>0</v>
      </c>
      <c r="L27" s="218">
        <v>0</v>
      </c>
    </row>
    <row r="28" spans="1:12" ht="16.5" customHeight="1">
      <c r="A28" s="212">
        <v>21907</v>
      </c>
      <c r="B28" s="213">
        <v>211.7</v>
      </c>
      <c r="C28" s="213">
        <v>15.76</v>
      </c>
      <c r="D28" s="214">
        <f t="shared" si="1"/>
        <v>1.361664</v>
      </c>
      <c r="E28" s="214">
        <f t="shared" si="5"/>
        <v>0</v>
      </c>
      <c r="F28" s="214">
        <f t="shared" si="6"/>
        <v>0</v>
      </c>
      <c r="G28" s="219" t="s">
        <v>103</v>
      </c>
      <c r="H28" s="216">
        <f t="shared" si="7"/>
        <v>21</v>
      </c>
      <c r="I28" s="217">
        <f t="shared" si="8"/>
        <v>21907</v>
      </c>
      <c r="J28" s="218">
        <v>0</v>
      </c>
      <c r="K28" s="218">
        <v>0</v>
      </c>
      <c r="L28" s="218">
        <v>0</v>
      </c>
    </row>
    <row r="29" spans="1:12" ht="16.5" customHeight="1">
      <c r="A29" s="212">
        <v>21920</v>
      </c>
      <c r="B29" s="213">
        <v>211.77</v>
      </c>
      <c r="C29" s="213">
        <v>19.92</v>
      </c>
      <c r="D29" s="214">
        <f t="shared" si="1"/>
        <v>1.7210880000000002</v>
      </c>
      <c r="E29" s="214">
        <f t="shared" si="5"/>
        <v>1.9971233333333334</v>
      </c>
      <c r="F29" s="214">
        <f t="shared" si="6"/>
        <v>3.4372250035200005</v>
      </c>
      <c r="G29" s="219" t="s">
        <v>104</v>
      </c>
      <c r="H29" s="216">
        <f t="shared" si="7"/>
        <v>22</v>
      </c>
      <c r="I29" s="217">
        <f t="shared" si="8"/>
        <v>21920</v>
      </c>
      <c r="J29" s="218">
        <v>5.99137</v>
      </c>
      <c r="K29" s="218">
        <v>0</v>
      </c>
      <c r="L29" s="218">
        <v>0</v>
      </c>
    </row>
    <row r="30" spans="1:12" ht="16.5" customHeight="1">
      <c r="A30" s="212">
        <v>21931</v>
      </c>
      <c r="B30" s="213">
        <v>211.75</v>
      </c>
      <c r="C30" s="213">
        <v>19.4</v>
      </c>
      <c r="D30" s="214">
        <f t="shared" si="1"/>
        <v>1.6761599999999999</v>
      </c>
      <c r="E30" s="214">
        <f t="shared" si="5"/>
        <v>19.278026666666666</v>
      </c>
      <c r="F30" s="214">
        <f t="shared" si="6"/>
        <v>32.313057177599994</v>
      </c>
      <c r="G30" s="219" t="s">
        <v>105</v>
      </c>
      <c r="H30" s="216">
        <f t="shared" si="7"/>
        <v>23</v>
      </c>
      <c r="I30" s="217">
        <f t="shared" si="8"/>
        <v>21931</v>
      </c>
      <c r="J30" s="218">
        <v>0</v>
      </c>
      <c r="K30" s="218">
        <v>5.11618</v>
      </c>
      <c r="L30" s="218">
        <v>52.7179</v>
      </c>
    </row>
    <row r="31" spans="1:12" ht="16.5" customHeight="1">
      <c r="A31" s="212">
        <v>21938</v>
      </c>
      <c r="B31" s="213">
        <v>211.65</v>
      </c>
      <c r="C31" s="213">
        <v>11.02</v>
      </c>
      <c r="D31" s="214">
        <f t="shared" si="1"/>
        <v>0.952128</v>
      </c>
      <c r="E31" s="214">
        <f t="shared" si="5"/>
        <v>1.5946200000000001</v>
      </c>
      <c r="F31" s="214">
        <f t="shared" si="6"/>
        <v>1.5182823513600001</v>
      </c>
      <c r="G31" s="219" t="s">
        <v>80</v>
      </c>
      <c r="H31" s="216">
        <f t="shared" si="7"/>
        <v>24</v>
      </c>
      <c r="I31" s="217">
        <f t="shared" si="8"/>
        <v>21938</v>
      </c>
      <c r="J31" s="218">
        <v>0.30813</v>
      </c>
      <c r="K31" s="218">
        <v>0</v>
      </c>
      <c r="L31" s="218">
        <v>4.47573</v>
      </c>
    </row>
    <row r="32" spans="1:12" ht="16.5" customHeight="1">
      <c r="A32" s="212">
        <v>21960</v>
      </c>
      <c r="B32" s="213">
        <v>211.58</v>
      </c>
      <c r="C32" s="213">
        <v>7.23</v>
      </c>
      <c r="D32" s="214">
        <f t="shared" si="1"/>
        <v>0.6246720000000001</v>
      </c>
      <c r="E32" s="214">
        <f t="shared" si="5"/>
        <v>9.180570000000001</v>
      </c>
      <c r="F32" s="214">
        <f t="shared" si="6"/>
        <v>5.734845023040002</v>
      </c>
      <c r="G32" s="219" t="s">
        <v>81</v>
      </c>
      <c r="H32" s="216">
        <f t="shared" si="7"/>
        <v>25</v>
      </c>
      <c r="I32" s="217">
        <f t="shared" si="8"/>
        <v>21960</v>
      </c>
      <c r="J32" s="220">
        <v>5.83979</v>
      </c>
      <c r="K32" s="220">
        <v>12.42927</v>
      </c>
      <c r="L32" s="220">
        <v>9.27265</v>
      </c>
    </row>
    <row r="33" spans="1:12" ht="16.5" customHeight="1">
      <c r="A33" s="212">
        <v>21989</v>
      </c>
      <c r="B33" s="213">
        <v>211.47</v>
      </c>
      <c r="C33" s="213">
        <v>5.8</v>
      </c>
      <c r="D33" s="214">
        <f t="shared" si="1"/>
        <v>0.50112</v>
      </c>
      <c r="E33" s="214">
        <f t="shared" si="5"/>
        <v>21.307086666666667</v>
      </c>
      <c r="F33" s="214">
        <f t="shared" si="6"/>
        <v>10.6774072704</v>
      </c>
      <c r="G33" s="219" t="s">
        <v>82</v>
      </c>
      <c r="H33" s="216">
        <f t="shared" si="7"/>
        <v>26</v>
      </c>
      <c r="I33" s="217">
        <f t="shared" si="8"/>
        <v>21989</v>
      </c>
      <c r="J33" s="220">
        <v>18.33918</v>
      </c>
      <c r="K33" s="220">
        <v>26.25087</v>
      </c>
      <c r="L33" s="220">
        <v>19.33121</v>
      </c>
    </row>
    <row r="34" spans="1:12" ht="16.5" customHeight="1">
      <c r="A34" s="227"/>
      <c r="B34" s="228"/>
      <c r="C34" s="228"/>
      <c r="D34" s="229"/>
      <c r="E34" s="229"/>
      <c r="F34" s="229"/>
      <c r="G34" s="230"/>
      <c r="H34" s="231"/>
      <c r="I34" s="232"/>
      <c r="J34" s="233"/>
      <c r="K34" s="233"/>
      <c r="L34" s="233"/>
    </row>
    <row r="35" spans="1:12" ht="16.5" customHeight="1">
      <c r="A35" s="234"/>
      <c r="B35" s="235"/>
      <c r="C35" s="235"/>
      <c r="D35" s="236"/>
      <c r="E35" s="236"/>
      <c r="F35" s="236"/>
      <c r="G35" s="237"/>
      <c r="H35" s="238"/>
      <c r="I35" s="239"/>
      <c r="J35" s="240"/>
      <c r="K35" s="240"/>
      <c r="L35" s="240"/>
    </row>
    <row r="36" spans="1:12" ht="16.5" customHeight="1">
      <c r="A36" s="234"/>
      <c r="B36" s="235"/>
      <c r="C36" s="235"/>
      <c r="D36" s="236"/>
      <c r="E36" s="236"/>
      <c r="F36" s="236"/>
      <c r="G36" s="237"/>
      <c r="H36" s="238"/>
      <c r="I36" s="239"/>
      <c r="J36" s="240"/>
      <c r="K36" s="240"/>
      <c r="L36" s="240"/>
    </row>
    <row r="37" spans="1:12" ht="16.5" customHeight="1">
      <c r="A37" s="234"/>
      <c r="B37" s="235"/>
      <c r="C37" s="235"/>
      <c r="D37" s="236"/>
      <c r="E37" s="236"/>
      <c r="F37" s="236"/>
      <c r="G37" s="237"/>
      <c r="H37" s="238"/>
      <c r="I37" s="239"/>
      <c r="J37" s="240"/>
      <c r="K37" s="240"/>
      <c r="L37" s="240"/>
    </row>
    <row r="38" spans="1:22" s="85" customFormat="1" ht="16.5" customHeight="1">
      <c r="A38" s="234"/>
      <c r="B38" s="235"/>
      <c r="C38" s="235"/>
      <c r="D38" s="236"/>
      <c r="E38" s="236"/>
      <c r="F38" s="236"/>
      <c r="G38" s="237"/>
      <c r="H38" s="241"/>
      <c r="I38" s="242"/>
      <c r="J38" s="240"/>
      <c r="K38" s="240"/>
      <c r="L38" s="240"/>
      <c r="M38" s="243"/>
      <c r="N38" s="243"/>
      <c r="O38" s="243"/>
      <c r="P38" s="243"/>
      <c r="Q38" s="243"/>
      <c r="R38" s="243"/>
      <c r="S38" s="243"/>
      <c r="T38" s="243"/>
      <c r="U38" s="243"/>
      <c r="V38" s="86"/>
    </row>
    <row r="39" spans="1:22" s="85" customFormat="1" ht="16.5" customHeight="1">
      <c r="A39" s="234"/>
      <c r="B39" s="235"/>
      <c r="C39" s="235"/>
      <c r="D39" s="236"/>
      <c r="E39" s="236"/>
      <c r="F39" s="236"/>
      <c r="G39" s="237"/>
      <c r="H39" s="241"/>
      <c r="I39" s="242"/>
      <c r="J39" s="240"/>
      <c r="K39" s="240"/>
      <c r="L39" s="240"/>
      <c r="M39" s="243"/>
      <c r="N39" s="243"/>
      <c r="O39" s="243"/>
      <c r="P39" s="243"/>
      <c r="Q39" s="243"/>
      <c r="R39" s="243"/>
      <c r="S39" s="243"/>
      <c r="T39" s="243"/>
      <c r="U39" s="243"/>
      <c r="V39" s="86"/>
    </row>
    <row r="40" spans="1:22" s="85" customFormat="1" ht="16.5" customHeight="1">
      <c r="A40" s="234"/>
      <c r="B40" s="235"/>
      <c r="C40" s="235"/>
      <c r="D40" s="236"/>
      <c r="E40" s="236"/>
      <c r="F40" s="236"/>
      <c r="G40" s="243"/>
      <c r="H40" s="241"/>
      <c r="I40" s="234"/>
      <c r="J40" s="241"/>
      <c r="K40" s="241"/>
      <c r="L40" s="241"/>
      <c r="M40" s="243"/>
      <c r="N40" s="243"/>
      <c r="O40" s="243"/>
      <c r="P40" s="243"/>
      <c r="Q40" s="243"/>
      <c r="R40" s="243"/>
      <c r="S40" s="243"/>
      <c r="T40" s="243"/>
      <c r="U40" s="243"/>
      <c r="V40" s="86"/>
    </row>
    <row r="41" spans="1:22" s="85" customFormat="1" ht="16.5" customHeight="1">
      <c r="A41" s="234"/>
      <c r="B41" s="235"/>
      <c r="C41" s="235"/>
      <c r="D41" s="236"/>
      <c r="E41" s="236"/>
      <c r="F41" s="236"/>
      <c r="G41" s="241"/>
      <c r="H41" s="241"/>
      <c r="I41" s="234"/>
      <c r="J41" s="241"/>
      <c r="K41" s="241"/>
      <c r="L41" s="241"/>
      <c r="M41" s="243"/>
      <c r="N41" s="243"/>
      <c r="O41" s="243"/>
      <c r="P41" s="243"/>
      <c r="Q41" s="243"/>
      <c r="R41" s="243"/>
      <c r="S41" s="243"/>
      <c r="T41" s="243"/>
      <c r="U41" s="243"/>
      <c r="V41" s="86"/>
    </row>
    <row r="42" spans="1:22" s="85" customFormat="1" ht="16.5" customHeight="1">
      <c r="A42" s="234"/>
      <c r="B42" s="235"/>
      <c r="C42" s="235"/>
      <c r="D42" s="236"/>
      <c r="E42" s="236"/>
      <c r="F42" s="236"/>
      <c r="G42" s="241"/>
      <c r="H42" s="241"/>
      <c r="I42" s="234"/>
      <c r="J42" s="241"/>
      <c r="K42" s="241"/>
      <c r="L42" s="241"/>
      <c r="M42" s="243"/>
      <c r="N42" s="243"/>
      <c r="O42" s="243"/>
      <c r="P42" s="243"/>
      <c r="Q42" s="243"/>
      <c r="R42" s="243"/>
      <c r="S42" s="243"/>
      <c r="T42" s="243"/>
      <c r="U42" s="243"/>
      <c r="V42" s="86"/>
    </row>
    <row r="43" ht="26.25">
      <c r="G43" s="37">
        <f>-G42103</f>
        <v>0</v>
      </c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N28" sqref="N28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8" t="s">
        <v>37</v>
      </c>
      <c r="E17" s="39">
        <v>33</v>
      </c>
      <c r="F17" s="40" t="s">
        <v>38</v>
      </c>
    </row>
    <row r="34" spans="4:6" ht="23.25">
      <c r="D34" s="38" t="s">
        <v>39</v>
      </c>
      <c r="E34" s="39">
        <v>388</v>
      </c>
      <c r="F34" s="40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S18" sqref="S18"/>
    </sheetView>
  </sheetViews>
  <sheetFormatPr defaultColWidth="11.421875" defaultRowHeight="23.25"/>
  <cols>
    <col min="1" max="1" width="9.140625" style="52" customWidth="1"/>
    <col min="2" max="2" width="2.7109375" style="53" bestFit="1" customWidth="1"/>
    <col min="3" max="4" width="7.421875" style="54" customWidth="1"/>
    <col min="5" max="5" width="8.421875" style="44" bestFit="1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1">
        <v>241518</v>
      </c>
      <c r="B1" s="42">
        <v>37712</v>
      </c>
      <c r="C1" s="83"/>
      <c r="D1" s="45">
        <v>211.66</v>
      </c>
      <c r="F1" s="82">
        <v>210.9</v>
      </c>
      <c r="Q1" s="83"/>
    </row>
    <row r="2" spans="1:17" ht="22.5" customHeight="1">
      <c r="A2" s="41">
        <v>241519</v>
      </c>
      <c r="B2" s="42">
        <v>37713</v>
      </c>
      <c r="C2" s="83"/>
      <c r="D2" s="45">
        <v>211.65</v>
      </c>
      <c r="E2" s="44">
        <v>211.63</v>
      </c>
      <c r="Q2" s="83"/>
    </row>
    <row r="3" spans="1:17" ht="22.5" customHeight="1">
      <c r="A3" s="41">
        <v>241520</v>
      </c>
      <c r="B3" s="42">
        <v>37714</v>
      </c>
      <c r="C3" s="83"/>
      <c r="D3" s="45">
        <v>211.63</v>
      </c>
      <c r="Q3" s="83"/>
    </row>
    <row r="4" spans="1:17" ht="22.5" customHeight="1">
      <c r="A4" s="41">
        <v>241521</v>
      </c>
      <c r="B4" s="42">
        <v>37715</v>
      </c>
      <c r="C4" s="83"/>
      <c r="D4" s="45">
        <v>211.68</v>
      </c>
      <c r="Q4" s="83"/>
    </row>
    <row r="5" spans="1:17" ht="22.5" customHeight="1">
      <c r="A5" s="41">
        <v>241522</v>
      </c>
      <c r="B5" s="42">
        <v>37716</v>
      </c>
      <c r="C5" s="83"/>
      <c r="D5" s="45">
        <v>211.68</v>
      </c>
      <c r="Q5" s="83"/>
    </row>
    <row r="6" spans="1:17" ht="22.5" customHeight="1">
      <c r="A6" s="41">
        <v>241523</v>
      </c>
      <c r="B6" s="42">
        <v>37717</v>
      </c>
      <c r="C6" s="83"/>
      <c r="D6" s="45">
        <v>211.68</v>
      </c>
      <c r="Q6" s="83"/>
    </row>
    <row r="7" spans="1:17" ht="22.5" customHeight="1">
      <c r="A7" s="41">
        <v>241524</v>
      </c>
      <c r="B7" s="42">
        <v>37718</v>
      </c>
      <c r="C7" s="83"/>
      <c r="D7" s="45">
        <v>211.85</v>
      </c>
      <c r="Q7" s="83"/>
    </row>
    <row r="8" spans="1:17" ht="22.5" customHeight="1">
      <c r="A8" s="41">
        <v>241525</v>
      </c>
      <c r="B8" s="42">
        <v>37719</v>
      </c>
      <c r="C8" s="83"/>
      <c r="D8" s="45">
        <v>211.84</v>
      </c>
      <c r="Q8" s="83"/>
    </row>
    <row r="9" spans="1:17" ht="22.5" customHeight="1">
      <c r="A9" s="41">
        <v>241526</v>
      </c>
      <c r="B9" s="42">
        <v>37720</v>
      </c>
      <c r="C9" s="83"/>
      <c r="D9" s="45">
        <v>211.74</v>
      </c>
      <c r="Q9" s="83"/>
    </row>
    <row r="10" spans="1:17" ht="22.5" customHeight="1">
      <c r="A10" s="41">
        <v>241527</v>
      </c>
      <c r="B10" s="42">
        <v>37721</v>
      </c>
      <c r="C10" s="83"/>
      <c r="D10" s="45">
        <v>211.69</v>
      </c>
      <c r="Q10" s="83"/>
    </row>
    <row r="11" spans="1:17" ht="22.5" customHeight="1">
      <c r="A11" s="41">
        <v>241528</v>
      </c>
      <c r="B11" s="42">
        <v>37722</v>
      </c>
      <c r="C11" s="83"/>
      <c r="D11" s="45">
        <v>211.70000000000002</v>
      </c>
      <c r="Q11" s="83"/>
    </row>
    <row r="12" spans="1:17" ht="22.5" customHeight="1">
      <c r="A12" s="41">
        <v>241529</v>
      </c>
      <c r="B12" s="42">
        <v>37723</v>
      </c>
      <c r="C12" s="83"/>
      <c r="D12" s="45">
        <v>211.70000000000002</v>
      </c>
      <c r="Q12" s="83"/>
    </row>
    <row r="13" spans="1:17" ht="22.5" customHeight="1">
      <c r="A13" s="41">
        <v>241530</v>
      </c>
      <c r="B13" s="42">
        <v>37724</v>
      </c>
      <c r="C13" s="83"/>
      <c r="D13" s="45">
        <v>211.69</v>
      </c>
      <c r="Q13" s="83"/>
    </row>
    <row r="14" spans="1:17" ht="22.5" customHeight="1">
      <c r="A14" s="41">
        <v>241531</v>
      </c>
      <c r="B14" s="42">
        <v>37725</v>
      </c>
      <c r="C14" s="83"/>
      <c r="D14" s="45">
        <v>211.59</v>
      </c>
      <c r="Q14" s="83"/>
    </row>
    <row r="15" spans="1:17" ht="22.5" customHeight="1">
      <c r="A15" s="41">
        <v>241532</v>
      </c>
      <c r="B15" s="42">
        <v>37726</v>
      </c>
      <c r="C15" s="83"/>
      <c r="D15" s="45">
        <v>211.56</v>
      </c>
      <c r="Q15" s="83"/>
    </row>
    <row r="16" spans="1:17" ht="22.5" customHeight="1">
      <c r="A16" s="41">
        <v>241533</v>
      </c>
      <c r="B16" s="42">
        <v>37727</v>
      </c>
      <c r="C16" s="83"/>
      <c r="D16" s="45">
        <v>211.57</v>
      </c>
      <c r="Q16" s="83"/>
    </row>
    <row r="17" spans="1:17" ht="22.5" customHeight="1">
      <c r="A17" s="41">
        <v>241534</v>
      </c>
      <c r="B17" s="42">
        <v>37728</v>
      </c>
      <c r="C17" s="83"/>
      <c r="D17" s="45">
        <v>211.62</v>
      </c>
      <c r="J17" s="46" t="s">
        <v>37</v>
      </c>
      <c r="K17" s="47">
        <v>33</v>
      </c>
      <c r="L17" s="48" t="s">
        <v>38</v>
      </c>
      <c r="Q17" s="83"/>
    </row>
    <row r="18" spans="1:17" ht="22.5" customHeight="1">
      <c r="A18" s="41">
        <v>241535</v>
      </c>
      <c r="B18" s="42">
        <v>37729</v>
      </c>
      <c r="C18" s="83"/>
      <c r="D18" s="45">
        <v>211.69</v>
      </c>
      <c r="Q18" s="83"/>
    </row>
    <row r="19" spans="1:17" ht="22.5" customHeight="1">
      <c r="A19" s="41">
        <v>241536</v>
      </c>
      <c r="B19" s="42">
        <v>37730</v>
      </c>
      <c r="C19" s="83"/>
      <c r="D19" s="45">
        <v>211.81</v>
      </c>
      <c r="E19" s="44">
        <v>211.79</v>
      </c>
      <c r="Q19" s="83"/>
    </row>
    <row r="20" spans="1:17" ht="22.5" customHeight="1">
      <c r="A20" s="41">
        <v>241537</v>
      </c>
      <c r="B20" s="42">
        <v>37731</v>
      </c>
      <c r="C20" s="83"/>
      <c r="D20" s="45">
        <v>212.13</v>
      </c>
      <c r="Q20" s="83"/>
    </row>
    <row r="21" spans="1:17" ht="22.5" customHeight="1">
      <c r="A21" s="41">
        <v>241538</v>
      </c>
      <c r="B21" s="42">
        <v>37732</v>
      </c>
      <c r="C21" s="83"/>
      <c r="D21" s="45">
        <v>211.97</v>
      </c>
      <c r="Q21" s="83"/>
    </row>
    <row r="22" spans="1:17" ht="22.5" customHeight="1">
      <c r="A22" s="41">
        <v>241539</v>
      </c>
      <c r="B22" s="42">
        <v>37733</v>
      </c>
      <c r="C22" s="83"/>
      <c r="D22" s="45">
        <v>211.83</v>
      </c>
      <c r="Q22" s="83"/>
    </row>
    <row r="23" spans="1:17" ht="22.5" customHeight="1">
      <c r="A23" s="41">
        <v>241540</v>
      </c>
      <c r="B23" s="42">
        <v>37734</v>
      </c>
      <c r="C23" s="83"/>
      <c r="D23" s="45">
        <v>211.72</v>
      </c>
      <c r="Q23" s="83"/>
    </row>
    <row r="24" spans="1:17" ht="22.5" customHeight="1">
      <c r="A24" s="41">
        <v>241541</v>
      </c>
      <c r="B24" s="42">
        <v>37735</v>
      </c>
      <c r="C24" s="83"/>
      <c r="D24" s="45">
        <v>211.66</v>
      </c>
      <c r="Q24" s="83"/>
    </row>
    <row r="25" spans="1:17" ht="22.5" customHeight="1">
      <c r="A25" s="41">
        <v>241542</v>
      </c>
      <c r="B25" s="42">
        <v>37736</v>
      </c>
      <c r="C25" s="83"/>
      <c r="D25" s="45">
        <v>211.62</v>
      </c>
      <c r="Q25" s="83"/>
    </row>
    <row r="26" spans="1:17" ht="22.5" customHeight="1">
      <c r="A26" s="41">
        <v>241543</v>
      </c>
      <c r="B26" s="42">
        <v>37737</v>
      </c>
      <c r="C26" s="83"/>
      <c r="D26" s="45">
        <v>211.83</v>
      </c>
      <c r="Q26" s="83"/>
    </row>
    <row r="27" spans="1:19" ht="22.5" customHeight="1">
      <c r="A27" s="41">
        <v>241544</v>
      </c>
      <c r="B27" s="42">
        <v>37738</v>
      </c>
      <c r="C27" s="83"/>
      <c r="D27" s="50">
        <v>211.8</v>
      </c>
      <c r="E27" s="63"/>
      <c r="G27" s="50"/>
      <c r="L27" s="50"/>
      <c r="M27" s="50"/>
      <c r="N27" s="50"/>
      <c r="O27" s="50"/>
      <c r="P27" s="50"/>
      <c r="Q27" s="83"/>
      <c r="R27" s="50"/>
      <c r="S27" s="50"/>
    </row>
    <row r="28" spans="1:19" s="50" customFormat="1" ht="22.5" customHeight="1">
      <c r="A28" s="41">
        <v>241545</v>
      </c>
      <c r="B28" s="42">
        <v>37739</v>
      </c>
      <c r="C28" s="83"/>
      <c r="D28" s="45">
        <v>211.76000000000002</v>
      </c>
      <c r="E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83"/>
      <c r="R28" s="45"/>
      <c r="S28" s="45"/>
    </row>
    <row r="29" spans="1:17" ht="22.5" customHeight="1">
      <c r="A29" s="41">
        <v>241546</v>
      </c>
      <c r="B29" s="42">
        <v>37740</v>
      </c>
      <c r="C29" s="83"/>
      <c r="D29" s="45">
        <v>211.75</v>
      </c>
      <c r="E29" s="63"/>
      <c r="Q29" s="83"/>
    </row>
    <row r="30" spans="1:17" ht="22.5" customHeight="1">
      <c r="A30" s="41">
        <v>241547</v>
      </c>
      <c r="B30" s="42">
        <v>37741</v>
      </c>
      <c r="C30" s="83"/>
      <c r="D30" s="45">
        <v>211.70000000000002</v>
      </c>
      <c r="Q30" s="83"/>
    </row>
    <row r="31" spans="1:17" ht="22.5" customHeight="1">
      <c r="A31" s="41">
        <v>241548</v>
      </c>
      <c r="B31" s="42">
        <v>37742</v>
      </c>
      <c r="C31" s="83"/>
      <c r="D31" s="45">
        <v>211.63</v>
      </c>
      <c r="Q31" s="83"/>
    </row>
    <row r="32" spans="1:4" ht="22.5" customHeight="1">
      <c r="A32" s="41">
        <v>241549</v>
      </c>
      <c r="B32" s="42">
        <v>37743</v>
      </c>
      <c r="C32" s="83"/>
      <c r="D32" s="43">
        <v>211.81</v>
      </c>
    </row>
    <row r="33" spans="1:5" ht="22.5" customHeight="1">
      <c r="A33" s="41">
        <v>241550</v>
      </c>
      <c r="B33" s="42">
        <v>37744</v>
      </c>
      <c r="C33" s="83"/>
      <c r="D33" s="43">
        <v>211.93</v>
      </c>
      <c r="E33" s="44">
        <v>211.9</v>
      </c>
    </row>
    <row r="34" spans="1:13" ht="21" customHeight="1">
      <c r="A34" s="41">
        <v>241551</v>
      </c>
      <c r="B34" s="42">
        <v>37745</v>
      </c>
      <c r="C34" s="83"/>
      <c r="D34" s="43">
        <v>211.91</v>
      </c>
      <c r="J34" s="38" t="s">
        <v>40</v>
      </c>
      <c r="K34" s="288">
        <f>+COUNT(DATA!C9:C14)</f>
        <v>6</v>
      </c>
      <c r="L34" s="288"/>
      <c r="M34" s="40" t="s">
        <v>38</v>
      </c>
    </row>
    <row r="35" spans="1:4" ht="21" customHeight="1">
      <c r="A35" s="41">
        <v>241552</v>
      </c>
      <c r="B35" s="42">
        <v>37746</v>
      </c>
      <c r="C35" s="83"/>
      <c r="D35" s="43">
        <v>212</v>
      </c>
    </row>
    <row r="36" spans="1:14" ht="21" customHeight="1">
      <c r="A36" s="41">
        <v>241553</v>
      </c>
      <c r="B36" s="42">
        <v>37747</v>
      </c>
      <c r="C36" s="83"/>
      <c r="D36" s="43">
        <v>211.87</v>
      </c>
      <c r="J36"/>
      <c r="K36" s="38" t="s">
        <v>37</v>
      </c>
      <c r="L36" s="39">
        <v>33</v>
      </c>
      <c r="M36" s="40" t="s">
        <v>38</v>
      </c>
      <c r="N36"/>
    </row>
    <row r="37" spans="1:4" ht="21" customHeight="1">
      <c r="A37" s="41">
        <v>241554</v>
      </c>
      <c r="B37" s="42">
        <v>37748</v>
      </c>
      <c r="C37" s="83"/>
      <c r="D37" s="43">
        <v>211.84</v>
      </c>
    </row>
    <row r="38" spans="1:4" ht="21" customHeight="1">
      <c r="A38" s="41">
        <v>241555</v>
      </c>
      <c r="B38" s="42">
        <v>37749</v>
      </c>
      <c r="C38" s="83"/>
      <c r="D38" s="43">
        <v>211.84</v>
      </c>
    </row>
    <row r="39" spans="1:4" ht="23.25">
      <c r="A39" s="41">
        <v>241556</v>
      </c>
      <c r="B39" s="42">
        <v>37750</v>
      </c>
      <c r="C39" s="83"/>
      <c r="D39" s="43">
        <v>211.78</v>
      </c>
    </row>
    <row r="40" spans="1:4" ht="23.25">
      <c r="A40" s="41">
        <v>241557</v>
      </c>
      <c r="B40" s="42">
        <v>37751</v>
      </c>
      <c r="C40" s="83"/>
      <c r="D40" s="43">
        <v>211.72</v>
      </c>
    </row>
    <row r="41" spans="1:4" ht="23.25">
      <c r="A41" s="41">
        <v>241558</v>
      </c>
      <c r="B41" s="42">
        <v>37752</v>
      </c>
      <c r="C41" s="83"/>
      <c r="D41" s="43">
        <v>211.62</v>
      </c>
    </row>
    <row r="42" spans="1:4" ht="23.25">
      <c r="A42" s="41">
        <v>241559</v>
      </c>
      <c r="B42" s="42">
        <v>37753</v>
      </c>
      <c r="C42" s="83"/>
      <c r="D42" s="43">
        <v>211.67000000000002</v>
      </c>
    </row>
    <row r="43" spans="1:4" ht="23.25">
      <c r="A43" s="41">
        <v>241560</v>
      </c>
      <c r="B43" s="42">
        <v>37754</v>
      </c>
      <c r="C43" s="83"/>
      <c r="D43" s="43">
        <v>211.75</v>
      </c>
    </row>
    <row r="44" spans="1:4" ht="23.25">
      <c r="A44" s="41">
        <v>241561</v>
      </c>
      <c r="B44" s="42">
        <v>37755</v>
      </c>
      <c r="C44" s="83"/>
      <c r="D44" s="43">
        <v>211.72</v>
      </c>
    </row>
    <row r="45" spans="1:4" ht="23.25">
      <c r="A45" s="41">
        <v>241562</v>
      </c>
      <c r="B45" s="42">
        <v>37756</v>
      </c>
      <c r="C45" s="83"/>
      <c r="D45" s="43">
        <v>211.68</v>
      </c>
    </row>
    <row r="46" spans="1:5" ht="23.25">
      <c r="A46" s="41">
        <v>241563</v>
      </c>
      <c r="B46" s="42">
        <v>37757</v>
      </c>
      <c r="C46" s="83"/>
      <c r="D46" s="43">
        <v>211.70000000000002</v>
      </c>
      <c r="E46" s="44">
        <v>211.7</v>
      </c>
    </row>
    <row r="47" spans="1:4" ht="23.25">
      <c r="A47" s="41">
        <v>241564</v>
      </c>
      <c r="B47" s="42">
        <v>37758</v>
      </c>
      <c r="C47" s="83"/>
      <c r="D47" s="43">
        <v>212.43</v>
      </c>
    </row>
    <row r="48" spans="1:4" ht="23.25">
      <c r="A48" s="41">
        <v>241565</v>
      </c>
      <c r="B48" s="42">
        <v>37759</v>
      </c>
      <c r="C48" s="83"/>
      <c r="D48" s="43">
        <v>212.16</v>
      </c>
    </row>
    <row r="49" spans="1:4" ht="23.25">
      <c r="A49" s="41">
        <v>241566</v>
      </c>
      <c r="B49" s="42">
        <v>37760</v>
      </c>
      <c r="C49" s="83"/>
      <c r="D49" s="43">
        <v>212.72</v>
      </c>
    </row>
    <row r="50" spans="1:6" ht="23.25">
      <c r="A50" s="41">
        <v>241567</v>
      </c>
      <c r="B50" s="42">
        <v>37761</v>
      </c>
      <c r="C50" s="83"/>
      <c r="D50" s="43">
        <v>212.70000000000002</v>
      </c>
      <c r="F50" s="44">
        <v>211.37</v>
      </c>
    </row>
    <row r="51" spans="1:4" ht="23.25">
      <c r="A51" s="41">
        <v>241568</v>
      </c>
      <c r="B51" s="42">
        <v>37762</v>
      </c>
      <c r="C51" s="83"/>
      <c r="D51" s="43">
        <v>212.1</v>
      </c>
    </row>
    <row r="52" spans="1:4" ht="23.25">
      <c r="A52" s="41">
        <v>241569</v>
      </c>
      <c r="B52" s="42">
        <v>37763</v>
      </c>
      <c r="C52" s="83"/>
      <c r="D52" s="43">
        <v>212.08</v>
      </c>
    </row>
    <row r="53" spans="1:4" ht="23.25">
      <c r="A53" s="41">
        <v>241570</v>
      </c>
      <c r="B53" s="42">
        <v>37764</v>
      </c>
      <c r="C53" s="83"/>
      <c r="D53" s="43">
        <v>211.93</v>
      </c>
    </row>
    <row r="54" spans="1:5" ht="23.25">
      <c r="A54" s="41">
        <v>241571</v>
      </c>
      <c r="B54" s="42">
        <v>37765</v>
      </c>
      <c r="C54" s="83"/>
      <c r="D54" s="43">
        <v>211.9</v>
      </c>
      <c r="E54" s="49"/>
    </row>
    <row r="55" spans="1:4" ht="23.25">
      <c r="A55" s="41">
        <v>241572</v>
      </c>
      <c r="B55" s="42">
        <v>37766</v>
      </c>
      <c r="C55" s="83"/>
      <c r="D55" s="43">
        <v>211.9</v>
      </c>
    </row>
    <row r="56" spans="1:4" ht="23.25">
      <c r="A56" s="41">
        <v>241573</v>
      </c>
      <c r="B56" s="42">
        <v>37767</v>
      </c>
      <c r="C56" s="83"/>
      <c r="D56" s="43">
        <v>211.99</v>
      </c>
    </row>
    <row r="57" spans="1:4" ht="23.25">
      <c r="A57" s="41">
        <v>241574</v>
      </c>
      <c r="B57" s="42">
        <v>37768</v>
      </c>
      <c r="C57" s="83"/>
      <c r="D57" s="43">
        <v>212.08</v>
      </c>
    </row>
    <row r="58" spans="1:5" ht="23.25">
      <c r="A58" s="41">
        <v>241575</v>
      </c>
      <c r="B58" s="42">
        <v>37769</v>
      </c>
      <c r="C58" s="83"/>
      <c r="D58" s="43">
        <v>211.98000000000002</v>
      </c>
      <c r="E58" s="49"/>
    </row>
    <row r="59" spans="1:4" ht="23.25">
      <c r="A59" s="41">
        <v>241576</v>
      </c>
      <c r="B59" s="42">
        <v>37770</v>
      </c>
      <c r="C59" s="83"/>
      <c r="D59" s="43">
        <v>211.95000000000002</v>
      </c>
    </row>
    <row r="60" spans="1:4" ht="23.25">
      <c r="A60" s="41">
        <v>241577</v>
      </c>
      <c r="B60" s="42">
        <v>37771</v>
      </c>
      <c r="C60" s="83"/>
      <c r="D60" s="43">
        <v>211.95000000000002</v>
      </c>
    </row>
    <row r="61" spans="1:4" ht="23.25">
      <c r="A61" s="41">
        <v>241578</v>
      </c>
      <c r="B61" s="42">
        <v>37772</v>
      </c>
      <c r="C61" s="83"/>
      <c r="D61" s="43">
        <v>211.93</v>
      </c>
    </row>
    <row r="62" spans="1:4" ht="23.25">
      <c r="A62" s="41">
        <v>241579</v>
      </c>
      <c r="B62" s="42">
        <v>37773</v>
      </c>
      <c r="C62" s="83"/>
      <c r="D62" s="43">
        <v>211.99</v>
      </c>
    </row>
    <row r="63" spans="1:5" ht="23.25">
      <c r="A63" s="41">
        <v>241580</v>
      </c>
      <c r="B63" s="42">
        <v>37774</v>
      </c>
      <c r="C63" s="83"/>
      <c r="D63" s="43">
        <v>212</v>
      </c>
      <c r="E63" s="51"/>
    </row>
    <row r="64" spans="1:4" ht="23.25">
      <c r="A64" s="41">
        <v>241581</v>
      </c>
      <c r="B64" s="42">
        <v>37775</v>
      </c>
      <c r="C64" s="83"/>
      <c r="D64" s="43">
        <v>211.92000000000002</v>
      </c>
    </row>
    <row r="65" spans="1:4" ht="23.25">
      <c r="A65" s="41">
        <v>241582</v>
      </c>
      <c r="B65" s="42">
        <v>37776</v>
      </c>
      <c r="C65" s="83"/>
      <c r="D65" s="43">
        <v>211.93</v>
      </c>
    </row>
    <row r="66" spans="1:5" ht="23.25">
      <c r="A66" s="41">
        <v>241583</v>
      </c>
      <c r="B66" s="42">
        <v>37777</v>
      </c>
      <c r="C66" s="83"/>
      <c r="D66" s="43">
        <v>212.21</v>
      </c>
      <c r="E66" s="44">
        <v>211.9</v>
      </c>
    </row>
    <row r="67" spans="1:4" ht="23.25">
      <c r="A67" s="41">
        <v>241584</v>
      </c>
      <c r="B67" s="42">
        <v>37778</v>
      </c>
      <c r="C67" s="83"/>
      <c r="D67" s="43">
        <v>212.42000000000002</v>
      </c>
    </row>
    <row r="68" spans="1:4" ht="23.25">
      <c r="A68" s="41">
        <v>241585</v>
      </c>
      <c r="B68" s="42">
        <v>37779</v>
      </c>
      <c r="C68" s="83"/>
      <c r="D68" s="43">
        <v>212.45000000000002</v>
      </c>
    </row>
    <row r="69" spans="1:4" ht="23.25">
      <c r="A69" s="41">
        <v>241586</v>
      </c>
      <c r="B69" s="42">
        <v>37780</v>
      </c>
      <c r="C69" s="83"/>
      <c r="D69" s="43">
        <v>212.6</v>
      </c>
    </row>
    <row r="70" spans="1:4" ht="23.25">
      <c r="A70" s="41">
        <v>241587</v>
      </c>
      <c r="B70" s="42">
        <v>37781</v>
      </c>
      <c r="C70" s="83"/>
      <c r="D70" s="43">
        <v>212.27</v>
      </c>
    </row>
    <row r="71" spans="1:4" ht="23.25">
      <c r="A71" s="41">
        <v>241588</v>
      </c>
      <c r="B71" s="42">
        <v>37782</v>
      </c>
      <c r="C71" s="83"/>
      <c r="D71" s="43">
        <v>212.06</v>
      </c>
    </row>
    <row r="72" spans="1:4" ht="23.25">
      <c r="A72" s="41">
        <v>241589</v>
      </c>
      <c r="B72" s="42">
        <v>37783</v>
      </c>
      <c r="C72" s="83"/>
      <c r="D72" s="43">
        <v>212</v>
      </c>
    </row>
    <row r="73" spans="1:4" ht="23.25">
      <c r="A73" s="41">
        <v>241590</v>
      </c>
      <c r="B73" s="42">
        <v>37784</v>
      </c>
      <c r="C73" s="83"/>
      <c r="D73" s="43">
        <v>212.09</v>
      </c>
    </row>
    <row r="74" spans="1:4" ht="23.25">
      <c r="A74" s="41">
        <v>241591</v>
      </c>
      <c r="B74" s="42">
        <v>37785</v>
      </c>
      <c r="C74" s="83"/>
      <c r="D74" s="43">
        <v>212.12</v>
      </c>
    </row>
    <row r="75" spans="1:4" ht="23.25">
      <c r="A75" s="41">
        <v>241592</v>
      </c>
      <c r="B75" s="42">
        <v>37786</v>
      </c>
      <c r="C75" s="83"/>
      <c r="D75" s="43">
        <v>212.08</v>
      </c>
    </row>
    <row r="76" spans="1:4" ht="23.25">
      <c r="A76" s="41">
        <v>241593</v>
      </c>
      <c r="B76" s="42">
        <v>37787</v>
      </c>
      <c r="C76" s="83"/>
      <c r="D76" s="43">
        <v>212.05</v>
      </c>
    </row>
    <row r="77" spans="1:4" ht="23.25">
      <c r="A77" s="41">
        <v>241594</v>
      </c>
      <c r="B77" s="42">
        <v>37788</v>
      </c>
      <c r="C77" s="83"/>
      <c r="D77" s="43">
        <v>212.07</v>
      </c>
    </row>
    <row r="78" spans="1:4" ht="23.25">
      <c r="A78" s="41">
        <v>241595</v>
      </c>
      <c r="B78" s="42">
        <v>37789</v>
      </c>
      <c r="C78" s="83"/>
      <c r="D78" s="43">
        <v>212.46</v>
      </c>
    </row>
    <row r="79" spans="1:4" ht="23.25">
      <c r="A79" s="41">
        <v>241596</v>
      </c>
      <c r="B79" s="42">
        <v>37790</v>
      </c>
      <c r="C79" s="83"/>
      <c r="D79" s="43">
        <v>212.70000000000002</v>
      </c>
    </row>
    <row r="80" spans="1:4" ht="23.25">
      <c r="A80" s="41">
        <v>241597</v>
      </c>
      <c r="B80" s="42">
        <v>37791</v>
      </c>
      <c r="C80" s="83"/>
      <c r="D80" s="43">
        <v>214.5</v>
      </c>
    </row>
    <row r="81" spans="1:5" ht="23.25">
      <c r="A81" s="41">
        <v>241598</v>
      </c>
      <c r="B81" s="42">
        <v>37792</v>
      </c>
      <c r="C81" s="83"/>
      <c r="D81" s="43">
        <v>215.29</v>
      </c>
      <c r="E81" s="44">
        <v>214.53</v>
      </c>
    </row>
    <row r="82" spans="1:5" ht="23.25">
      <c r="A82" s="41">
        <v>241599</v>
      </c>
      <c r="B82" s="42">
        <v>37793</v>
      </c>
      <c r="C82" s="83"/>
      <c r="D82" s="43">
        <v>214.5</v>
      </c>
      <c r="E82" s="44">
        <v>215.25</v>
      </c>
    </row>
    <row r="83" spans="1:4" ht="23.25">
      <c r="A83" s="41">
        <v>241600</v>
      </c>
      <c r="B83" s="42">
        <v>37794</v>
      </c>
      <c r="C83" s="83"/>
      <c r="D83" s="43">
        <v>213.07</v>
      </c>
    </row>
    <row r="84" spans="1:4" ht="23.25">
      <c r="A84" s="41">
        <v>241601</v>
      </c>
      <c r="B84" s="42">
        <v>37795</v>
      </c>
      <c r="C84" s="83"/>
      <c r="D84" s="43">
        <v>212.69</v>
      </c>
    </row>
    <row r="85" spans="1:4" ht="23.25">
      <c r="A85" s="41">
        <v>241602</v>
      </c>
      <c r="B85" s="42">
        <v>37796</v>
      </c>
      <c r="C85" s="83"/>
      <c r="D85" s="43">
        <v>214.09</v>
      </c>
    </row>
    <row r="86" spans="1:4" ht="23.25">
      <c r="A86" s="41">
        <v>241603</v>
      </c>
      <c r="B86" s="42">
        <v>37797</v>
      </c>
      <c r="C86" s="83"/>
      <c r="D86" s="43">
        <v>213.97</v>
      </c>
    </row>
    <row r="87" spans="1:5" ht="23.25">
      <c r="A87" s="41">
        <v>241604</v>
      </c>
      <c r="B87" s="42">
        <v>37798</v>
      </c>
      <c r="C87" s="83"/>
      <c r="D87" s="43">
        <v>215.25</v>
      </c>
      <c r="E87" s="49"/>
    </row>
    <row r="88" spans="1:5" ht="23.25">
      <c r="A88" s="41">
        <v>241605</v>
      </c>
      <c r="B88" s="42">
        <v>37799</v>
      </c>
      <c r="C88" s="83"/>
      <c r="D88" s="43">
        <v>215.29</v>
      </c>
      <c r="E88" s="51"/>
    </row>
    <row r="89" spans="1:4" ht="23.25">
      <c r="A89" s="41">
        <v>241606</v>
      </c>
      <c r="B89" s="42">
        <v>37800</v>
      </c>
      <c r="C89" s="83"/>
      <c r="D89" s="43">
        <v>214.92000000000002</v>
      </c>
    </row>
    <row r="90" spans="1:4" ht="23.25">
      <c r="A90" s="41">
        <v>241607</v>
      </c>
      <c r="B90" s="42">
        <v>37801</v>
      </c>
      <c r="C90" s="83"/>
      <c r="D90" s="43">
        <v>214.76000000000002</v>
      </c>
    </row>
    <row r="91" spans="1:5" ht="23.25">
      <c r="A91" s="41">
        <v>241608</v>
      </c>
      <c r="B91" s="42">
        <v>37802</v>
      </c>
      <c r="C91" s="83"/>
      <c r="D91" s="43">
        <v>213.95000000000002</v>
      </c>
      <c r="E91" s="49"/>
    </row>
    <row r="92" spans="1:4" ht="23.25">
      <c r="A92" s="41">
        <v>241609</v>
      </c>
      <c r="B92" s="42">
        <v>37803</v>
      </c>
      <c r="C92" s="83"/>
      <c r="D92" s="43">
        <v>213.19</v>
      </c>
    </row>
    <row r="93" spans="1:4" ht="23.25">
      <c r="A93" s="41">
        <v>241610</v>
      </c>
      <c r="B93" s="42">
        <v>37804</v>
      </c>
      <c r="C93" s="83"/>
      <c r="D93" s="43">
        <v>212.95000000000002</v>
      </c>
    </row>
    <row r="94" spans="1:4" ht="23.25">
      <c r="A94" s="41">
        <v>241611</v>
      </c>
      <c r="B94" s="42">
        <v>37805</v>
      </c>
      <c r="C94" s="83"/>
      <c r="D94" s="43">
        <v>212.83</v>
      </c>
    </row>
    <row r="95" spans="1:4" ht="23.25">
      <c r="A95" s="41">
        <v>241612</v>
      </c>
      <c r="B95" s="42">
        <v>37806</v>
      </c>
      <c r="C95" s="83"/>
      <c r="D95" s="43">
        <v>212.85</v>
      </c>
    </row>
    <row r="96" spans="1:4" ht="23.25">
      <c r="A96" s="41">
        <v>241613</v>
      </c>
      <c r="B96" s="42">
        <v>37807</v>
      </c>
      <c r="C96" s="83"/>
      <c r="D96" s="43">
        <v>212.45000000000002</v>
      </c>
    </row>
    <row r="97" spans="1:4" ht="23.25">
      <c r="A97" s="41">
        <v>241614</v>
      </c>
      <c r="B97" s="42">
        <v>37808</v>
      </c>
      <c r="C97" s="83"/>
      <c r="D97" s="43">
        <v>212.38</v>
      </c>
    </row>
    <row r="98" spans="1:4" ht="23.25">
      <c r="A98" s="41">
        <v>241615</v>
      </c>
      <c r="B98" s="42">
        <v>37809</v>
      </c>
      <c r="C98" s="83"/>
      <c r="D98" s="43">
        <v>212.20000000000002</v>
      </c>
    </row>
    <row r="99" spans="1:4" ht="23.25">
      <c r="A99" s="41">
        <v>241616</v>
      </c>
      <c r="B99" s="42">
        <v>37810</v>
      </c>
      <c r="C99" s="83"/>
      <c r="D99" s="43">
        <v>212.20000000000002</v>
      </c>
    </row>
    <row r="100" spans="1:4" ht="23.25">
      <c r="A100" s="41">
        <v>241617</v>
      </c>
      <c r="B100" s="42">
        <v>37811</v>
      </c>
      <c r="C100" s="83"/>
      <c r="D100" s="43">
        <v>212.20000000000002</v>
      </c>
    </row>
    <row r="101" spans="1:4" ht="23.25">
      <c r="A101" s="41">
        <v>241618</v>
      </c>
      <c r="B101" s="42">
        <v>37812</v>
      </c>
      <c r="C101" s="83"/>
      <c r="D101" s="43">
        <v>212.25</v>
      </c>
    </row>
    <row r="102" spans="1:4" ht="23.25">
      <c r="A102" s="41">
        <v>241619</v>
      </c>
      <c r="B102" s="42">
        <v>37813</v>
      </c>
      <c r="C102" s="83"/>
      <c r="D102" s="43">
        <v>212.776</v>
      </c>
    </row>
    <row r="103" spans="1:4" ht="23.25">
      <c r="A103" s="41">
        <v>241620</v>
      </c>
      <c r="B103" s="42">
        <v>37814</v>
      </c>
      <c r="C103" s="83"/>
      <c r="D103" s="43">
        <v>216.15</v>
      </c>
    </row>
    <row r="104" spans="1:4" ht="23.25">
      <c r="A104" s="41">
        <v>241621</v>
      </c>
      <c r="B104" s="42">
        <v>37815</v>
      </c>
      <c r="C104" s="83"/>
      <c r="D104" s="43">
        <v>215.65</v>
      </c>
    </row>
    <row r="105" spans="1:4" ht="23.25">
      <c r="A105" s="41">
        <v>241622</v>
      </c>
      <c r="B105" s="42">
        <v>37816</v>
      </c>
      <c r="C105" s="83"/>
      <c r="D105" s="43">
        <v>213.28</v>
      </c>
    </row>
    <row r="106" spans="1:4" ht="23.25">
      <c r="A106" s="41">
        <v>241623</v>
      </c>
      <c r="B106" s="42">
        <v>37817</v>
      </c>
      <c r="C106" s="83"/>
      <c r="D106" s="43">
        <v>212.65</v>
      </c>
    </row>
    <row r="107" spans="1:4" ht="23.25">
      <c r="A107" s="41">
        <v>241624</v>
      </c>
      <c r="B107" s="42">
        <v>37818</v>
      </c>
      <c r="C107" s="83"/>
      <c r="D107" s="43">
        <v>212.52</v>
      </c>
    </row>
    <row r="108" spans="1:4" ht="23.25">
      <c r="A108" s="41">
        <v>241625</v>
      </c>
      <c r="B108" s="42">
        <v>37819</v>
      </c>
      <c r="C108" s="83"/>
      <c r="D108" s="43">
        <v>213.57</v>
      </c>
    </row>
    <row r="109" spans="1:4" ht="23.25">
      <c r="A109" s="41">
        <v>241626</v>
      </c>
      <c r="B109" s="42">
        <v>37820</v>
      </c>
      <c r="C109" s="83"/>
      <c r="D109" s="43">
        <v>213.81</v>
      </c>
    </row>
    <row r="110" spans="1:4" ht="23.25">
      <c r="A110" s="41">
        <v>241627</v>
      </c>
      <c r="B110" s="42">
        <v>37821</v>
      </c>
      <c r="C110" s="83"/>
      <c r="D110" s="43">
        <v>215.91</v>
      </c>
    </row>
    <row r="111" spans="1:4" ht="23.25">
      <c r="A111" s="41">
        <v>241628</v>
      </c>
      <c r="B111" s="42">
        <v>37822</v>
      </c>
      <c r="C111" s="83"/>
      <c r="D111" s="43">
        <v>216.15</v>
      </c>
    </row>
    <row r="112" spans="1:5" ht="23.25">
      <c r="A112" s="41">
        <v>241629</v>
      </c>
      <c r="B112" s="42">
        <v>37823</v>
      </c>
      <c r="C112" s="83"/>
      <c r="D112" s="43">
        <v>217.26000000000002</v>
      </c>
      <c r="E112" s="44">
        <v>216.92</v>
      </c>
    </row>
    <row r="113" spans="1:5" ht="23.25">
      <c r="A113" s="41">
        <v>241630</v>
      </c>
      <c r="B113" s="42">
        <v>37824</v>
      </c>
      <c r="C113" s="83"/>
      <c r="D113" s="43">
        <v>218.01000000000002</v>
      </c>
      <c r="E113" s="44">
        <v>217.98</v>
      </c>
    </row>
    <row r="114" spans="1:4" ht="23.25">
      <c r="A114" s="41">
        <v>241631</v>
      </c>
      <c r="B114" s="42">
        <v>37825</v>
      </c>
      <c r="C114" s="83"/>
      <c r="D114" s="43">
        <v>217.69</v>
      </c>
    </row>
    <row r="115" spans="1:4" ht="23.25">
      <c r="A115" s="41">
        <v>241632</v>
      </c>
      <c r="B115" s="42">
        <v>37826</v>
      </c>
      <c r="C115" s="83"/>
      <c r="D115" s="43">
        <v>215.22</v>
      </c>
    </row>
    <row r="116" spans="1:4" ht="23.25">
      <c r="A116" s="41">
        <v>241633</v>
      </c>
      <c r="B116" s="42">
        <v>37827</v>
      </c>
      <c r="C116" s="83"/>
      <c r="D116" s="43">
        <v>217.19</v>
      </c>
    </row>
    <row r="117" spans="1:4" ht="23.25">
      <c r="A117" s="41">
        <v>241634</v>
      </c>
      <c r="B117" s="42">
        <v>37828</v>
      </c>
      <c r="C117" s="83"/>
      <c r="D117" s="43">
        <v>217.28</v>
      </c>
    </row>
    <row r="118" spans="1:4" ht="23.25">
      <c r="A118" s="41">
        <v>241635</v>
      </c>
      <c r="B118" s="42">
        <v>37829</v>
      </c>
      <c r="C118" s="83"/>
      <c r="D118" s="43">
        <v>216.96</v>
      </c>
    </row>
    <row r="119" spans="1:4" ht="23.25">
      <c r="A119" s="41">
        <v>241636</v>
      </c>
      <c r="B119" s="42">
        <v>37830</v>
      </c>
      <c r="C119" s="83"/>
      <c r="D119" s="43">
        <v>217.9</v>
      </c>
    </row>
    <row r="120" spans="1:5" ht="23.25">
      <c r="A120" s="41">
        <v>241637</v>
      </c>
      <c r="B120" s="42">
        <v>37831</v>
      </c>
      <c r="C120" s="83"/>
      <c r="D120" s="43">
        <v>218.17000000000002</v>
      </c>
      <c r="E120" s="49"/>
    </row>
    <row r="121" spans="1:4" ht="23.25">
      <c r="A121" s="41">
        <v>241638</v>
      </c>
      <c r="B121" s="42">
        <v>37832</v>
      </c>
      <c r="C121" s="83"/>
      <c r="D121" s="43">
        <v>217.52</v>
      </c>
    </row>
    <row r="122" spans="1:4" ht="23.25">
      <c r="A122" s="41">
        <v>241639</v>
      </c>
      <c r="B122" s="42">
        <v>37833</v>
      </c>
      <c r="C122" s="83"/>
      <c r="D122" s="43">
        <v>216.21</v>
      </c>
    </row>
    <row r="123" spans="1:4" ht="23.25">
      <c r="A123" s="41">
        <v>241640</v>
      </c>
      <c r="B123" s="42">
        <v>37834</v>
      </c>
      <c r="C123" s="83"/>
      <c r="D123" s="43">
        <v>215.6</v>
      </c>
    </row>
    <row r="124" spans="1:4" ht="23.25">
      <c r="A124" s="41">
        <v>241641</v>
      </c>
      <c r="B124" s="42">
        <v>37835</v>
      </c>
      <c r="C124" s="83"/>
      <c r="D124" s="43">
        <v>214.56</v>
      </c>
    </row>
    <row r="125" spans="1:5" ht="23.25">
      <c r="A125" s="41">
        <v>241642</v>
      </c>
      <c r="B125" s="42">
        <v>37836</v>
      </c>
      <c r="C125" s="83"/>
      <c r="D125" s="43">
        <v>214.15</v>
      </c>
      <c r="E125" s="44">
        <v>213.85</v>
      </c>
    </row>
    <row r="126" spans="1:8" ht="23.25">
      <c r="A126" s="41">
        <v>241643</v>
      </c>
      <c r="B126" s="42">
        <v>37837</v>
      </c>
      <c r="C126" s="83"/>
      <c r="D126" s="43">
        <v>215.34</v>
      </c>
      <c r="H126" s="44"/>
    </row>
    <row r="127" spans="1:4" ht="23.25">
      <c r="A127" s="41">
        <v>241644</v>
      </c>
      <c r="B127" s="42">
        <v>37838</v>
      </c>
      <c r="C127" s="83"/>
      <c r="D127" s="43">
        <v>214.56</v>
      </c>
    </row>
    <row r="128" spans="1:4" ht="23.25">
      <c r="A128" s="41">
        <v>241645</v>
      </c>
      <c r="B128" s="42">
        <v>37839</v>
      </c>
      <c r="C128" s="83"/>
      <c r="D128" s="43">
        <v>213.56</v>
      </c>
    </row>
    <row r="129" spans="1:4" ht="23.25">
      <c r="A129" s="41">
        <v>241646</v>
      </c>
      <c r="B129" s="42">
        <v>37840</v>
      </c>
      <c r="C129" s="83"/>
      <c r="D129" s="43">
        <v>213.3</v>
      </c>
    </row>
    <row r="130" spans="1:4" ht="23.25">
      <c r="A130" s="41">
        <v>241647</v>
      </c>
      <c r="B130" s="42">
        <v>37841</v>
      </c>
      <c r="C130" s="83"/>
      <c r="D130" s="43">
        <v>213.08</v>
      </c>
    </row>
    <row r="131" spans="1:4" ht="23.25">
      <c r="A131" s="41">
        <v>241648</v>
      </c>
      <c r="B131" s="42">
        <v>37842</v>
      </c>
      <c r="C131" s="83"/>
      <c r="D131" s="43">
        <v>213.52</v>
      </c>
    </row>
    <row r="132" spans="1:4" ht="23.25">
      <c r="A132" s="41">
        <v>241649</v>
      </c>
      <c r="B132" s="42">
        <v>37843</v>
      </c>
      <c r="C132" s="83"/>
      <c r="D132" s="43">
        <v>213.65</v>
      </c>
    </row>
    <row r="133" spans="1:4" ht="23.25">
      <c r="A133" s="41">
        <v>241650</v>
      </c>
      <c r="B133" s="42">
        <v>37844</v>
      </c>
      <c r="C133" s="83"/>
      <c r="D133" s="43">
        <v>213.68</v>
      </c>
    </row>
    <row r="134" spans="1:5" ht="23.25">
      <c r="A134" s="41">
        <v>241651</v>
      </c>
      <c r="B134" s="42">
        <v>37845</v>
      </c>
      <c r="C134" s="83"/>
      <c r="D134" s="43">
        <v>213.36</v>
      </c>
      <c r="E134" s="49"/>
    </row>
    <row r="135" spans="1:4" ht="23.25">
      <c r="A135" s="41">
        <v>241652</v>
      </c>
      <c r="B135" s="42">
        <v>37846</v>
      </c>
      <c r="C135" s="83"/>
      <c r="D135" s="43">
        <v>213.05</v>
      </c>
    </row>
    <row r="136" spans="1:4" ht="23.25">
      <c r="A136" s="41">
        <v>241653</v>
      </c>
      <c r="B136" s="42">
        <v>37847</v>
      </c>
      <c r="C136" s="83"/>
      <c r="D136" s="43">
        <v>213.13</v>
      </c>
    </row>
    <row r="137" spans="1:4" ht="23.25">
      <c r="A137" s="41">
        <v>241654</v>
      </c>
      <c r="B137" s="42">
        <v>37848</v>
      </c>
      <c r="C137" s="83"/>
      <c r="D137" s="43">
        <v>213.1</v>
      </c>
    </row>
    <row r="138" spans="1:4" ht="23.25">
      <c r="A138" s="41">
        <v>241655</v>
      </c>
      <c r="B138" s="42">
        <v>37849</v>
      </c>
      <c r="C138" s="83"/>
      <c r="D138" s="43">
        <v>212.98000000000002</v>
      </c>
    </row>
    <row r="139" spans="1:4" ht="23.25">
      <c r="A139" s="41">
        <v>241656</v>
      </c>
      <c r="B139" s="42">
        <v>37850</v>
      </c>
      <c r="C139" s="83"/>
      <c r="D139" s="43">
        <v>220.22</v>
      </c>
    </row>
    <row r="140" spans="1:8" ht="23.25">
      <c r="A140" s="41">
        <v>241657</v>
      </c>
      <c r="B140" s="42">
        <v>37851</v>
      </c>
      <c r="C140" s="83"/>
      <c r="D140" s="43">
        <v>221.85</v>
      </c>
      <c r="E140" s="44">
        <v>221.7</v>
      </c>
      <c r="H140" s="44"/>
    </row>
    <row r="141" spans="1:5" ht="23.25">
      <c r="A141" s="41">
        <v>241658</v>
      </c>
      <c r="B141" s="42">
        <v>37852</v>
      </c>
      <c r="C141" s="83"/>
      <c r="D141" s="43">
        <v>221.76</v>
      </c>
      <c r="E141" s="44">
        <v>220.1</v>
      </c>
    </row>
    <row r="142" spans="1:4" ht="23.25">
      <c r="A142" s="41">
        <v>241659</v>
      </c>
      <c r="B142" s="42">
        <v>37853</v>
      </c>
      <c r="C142" s="83"/>
      <c r="D142" s="43">
        <v>217.66</v>
      </c>
    </row>
    <row r="143" spans="1:4" ht="23.25">
      <c r="A143" s="41">
        <v>241660</v>
      </c>
      <c r="B143" s="42">
        <v>37854</v>
      </c>
      <c r="C143" s="83"/>
      <c r="D143" s="43">
        <v>215.69</v>
      </c>
    </row>
    <row r="144" spans="1:4" ht="23.25">
      <c r="A144" s="41">
        <v>241661</v>
      </c>
      <c r="B144" s="42">
        <v>37855</v>
      </c>
      <c r="C144" s="83"/>
      <c r="D144" s="43">
        <v>215.18</v>
      </c>
    </row>
    <row r="145" spans="1:4" ht="23.25">
      <c r="A145" s="41">
        <v>241662</v>
      </c>
      <c r="B145" s="42">
        <v>37856</v>
      </c>
      <c r="C145" s="83"/>
      <c r="D145" s="43">
        <v>215.20000000000002</v>
      </c>
    </row>
    <row r="146" spans="1:8" ht="23.25">
      <c r="A146" s="41">
        <v>241663</v>
      </c>
      <c r="B146" s="42">
        <v>37857</v>
      </c>
      <c r="C146" s="83"/>
      <c r="D146" s="43">
        <v>215.06</v>
      </c>
      <c r="H146" s="44"/>
    </row>
    <row r="147" spans="1:4" ht="23.25">
      <c r="A147" s="41">
        <v>241664</v>
      </c>
      <c r="B147" s="42">
        <v>37858</v>
      </c>
      <c r="C147" s="83"/>
      <c r="D147" s="43">
        <v>215.08</v>
      </c>
    </row>
    <row r="148" spans="1:4" ht="23.25">
      <c r="A148" s="41">
        <v>241665</v>
      </c>
      <c r="B148" s="42">
        <v>37859</v>
      </c>
      <c r="C148" s="83"/>
      <c r="D148" s="43">
        <v>214.81</v>
      </c>
    </row>
    <row r="149" spans="1:4" ht="23.25">
      <c r="A149" s="41">
        <v>241666</v>
      </c>
      <c r="B149" s="42">
        <v>37860</v>
      </c>
      <c r="C149" s="83"/>
      <c r="D149" s="43">
        <v>214.68</v>
      </c>
    </row>
    <row r="150" spans="1:4" ht="23.25">
      <c r="A150" s="41">
        <v>241667</v>
      </c>
      <c r="B150" s="42">
        <v>37861</v>
      </c>
      <c r="C150" s="83"/>
      <c r="D150" s="43">
        <v>214.72</v>
      </c>
    </row>
    <row r="151" spans="1:4" ht="23.25">
      <c r="A151" s="41">
        <v>241668</v>
      </c>
      <c r="B151" s="42">
        <v>37862</v>
      </c>
      <c r="C151" s="83"/>
      <c r="D151" s="43">
        <v>214.18</v>
      </c>
    </row>
    <row r="152" spans="1:4" ht="23.25">
      <c r="A152" s="41">
        <v>241669</v>
      </c>
      <c r="B152" s="42">
        <v>37863</v>
      </c>
      <c r="C152" s="83"/>
      <c r="D152" s="43">
        <v>213.97</v>
      </c>
    </row>
    <row r="153" spans="1:4" ht="23.25">
      <c r="A153" s="41">
        <v>241670</v>
      </c>
      <c r="B153" s="42">
        <v>37864</v>
      </c>
      <c r="C153" s="83"/>
      <c r="D153" s="43">
        <v>213.78</v>
      </c>
    </row>
    <row r="154" spans="1:4" ht="23.25">
      <c r="A154" s="41">
        <v>241671</v>
      </c>
      <c r="B154" s="42">
        <v>37865</v>
      </c>
      <c r="C154" s="83"/>
      <c r="D154" s="43">
        <v>213.8</v>
      </c>
    </row>
    <row r="155" spans="1:4" ht="23.25">
      <c r="A155" s="41">
        <v>241672</v>
      </c>
      <c r="B155" s="42">
        <v>37866</v>
      </c>
      <c r="C155" s="83"/>
      <c r="D155" s="43">
        <v>213.66</v>
      </c>
    </row>
    <row r="156" spans="1:4" ht="23.25">
      <c r="A156" s="41">
        <v>241673</v>
      </c>
      <c r="B156" s="42">
        <v>37867</v>
      </c>
      <c r="C156" s="83"/>
      <c r="D156" s="43">
        <v>215.47</v>
      </c>
    </row>
    <row r="157" spans="1:4" ht="23.25">
      <c r="A157" s="41">
        <v>241674</v>
      </c>
      <c r="B157" s="42">
        <v>37868</v>
      </c>
      <c r="C157" s="83"/>
      <c r="D157" s="43">
        <v>217.43</v>
      </c>
    </row>
    <row r="158" spans="1:4" ht="23.25">
      <c r="A158" s="41">
        <v>241675</v>
      </c>
      <c r="B158" s="42">
        <v>37869</v>
      </c>
      <c r="C158" s="83"/>
      <c r="D158" s="43">
        <v>217.20000000000002</v>
      </c>
    </row>
    <row r="159" spans="1:4" ht="23.25">
      <c r="A159" s="41">
        <v>241676</v>
      </c>
      <c r="B159" s="42">
        <v>37870</v>
      </c>
      <c r="C159" s="83"/>
      <c r="D159" s="43">
        <v>214.67000000000002</v>
      </c>
    </row>
    <row r="160" spans="1:4" ht="23.25">
      <c r="A160" s="41">
        <v>241677</v>
      </c>
      <c r="B160" s="42">
        <v>37871</v>
      </c>
      <c r="C160" s="83"/>
      <c r="D160" s="43">
        <v>214.03</v>
      </c>
    </row>
    <row r="161" spans="1:4" ht="23.25">
      <c r="A161" s="41">
        <v>241678</v>
      </c>
      <c r="B161" s="42">
        <v>37872</v>
      </c>
      <c r="C161" s="83"/>
      <c r="D161" s="43">
        <v>214.09</v>
      </c>
    </row>
    <row r="162" spans="1:4" ht="23.25">
      <c r="A162" s="41">
        <v>241679</v>
      </c>
      <c r="B162" s="42">
        <v>37873</v>
      </c>
      <c r="C162" s="83"/>
      <c r="D162" s="43">
        <v>214.53</v>
      </c>
    </row>
    <row r="163" spans="1:4" ht="23.25">
      <c r="A163" s="41">
        <v>241680</v>
      </c>
      <c r="B163" s="42">
        <v>37874</v>
      </c>
      <c r="C163" s="83"/>
      <c r="D163" s="43">
        <v>214.74</v>
      </c>
    </row>
    <row r="164" spans="1:5" ht="23.25">
      <c r="A164" s="41">
        <v>241681</v>
      </c>
      <c r="B164" s="42">
        <v>37875</v>
      </c>
      <c r="C164" s="83"/>
      <c r="D164" s="43">
        <v>214.16</v>
      </c>
      <c r="E164" s="44">
        <v>213.92</v>
      </c>
    </row>
    <row r="165" spans="1:4" ht="23.25">
      <c r="A165" s="41">
        <v>241682</v>
      </c>
      <c r="B165" s="42">
        <v>37876</v>
      </c>
      <c r="C165" s="83"/>
      <c r="D165" s="43">
        <v>214.15</v>
      </c>
    </row>
    <row r="166" spans="1:4" ht="23.25">
      <c r="A166" s="41">
        <v>241683</v>
      </c>
      <c r="B166" s="42">
        <v>37877</v>
      </c>
      <c r="C166" s="83"/>
      <c r="D166" s="43">
        <v>214.92000000000002</v>
      </c>
    </row>
    <row r="167" spans="1:4" ht="23.25">
      <c r="A167" s="41">
        <v>241684</v>
      </c>
      <c r="B167" s="42">
        <v>37878</v>
      </c>
      <c r="C167" s="83"/>
      <c r="D167" s="43">
        <v>213.92000000000002</v>
      </c>
    </row>
    <row r="168" spans="1:5" ht="23.25">
      <c r="A168" s="41">
        <v>241685</v>
      </c>
      <c r="B168" s="42">
        <v>37879</v>
      </c>
      <c r="C168" s="83"/>
      <c r="D168" s="43">
        <v>213.47</v>
      </c>
      <c r="E168" s="49"/>
    </row>
    <row r="169" spans="1:4" ht="23.25">
      <c r="A169" s="41">
        <v>241686</v>
      </c>
      <c r="B169" s="42">
        <v>37880</v>
      </c>
      <c r="C169" s="83"/>
      <c r="D169" s="43">
        <v>213.37</v>
      </c>
    </row>
    <row r="170" spans="1:4" ht="23.25">
      <c r="A170" s="41">
        <v>241687</v>
      </c>
      <c r="B170" s="42">
        <v>37881</v>
      </c>
      <c r="C170" s="83"/>
      <c r="D170" s="43">
        <v>213.09</v>
      </c>
    </row>
    <row r="171" spans="1:4" ht="23.25">
      <c r="A171" s="41">
        <v>241688</v>
      </c>
      <c r="B171" s="42">
        <v>37882</v>
      </c>
      <c r="C171" s="83"/>
      <c r="D171" s="43">
        <v>217.1</v>
      </c>
    </row>
    <row r="172" spans="1:5" ht="23.25">
      <c r="A172" s="41">
        <v>241689</v>
      </c>
      <c r="B172" s="42">
        <v>37883</v>
      </c>
      <c r="C172" s="83"/>
      <c r="D172" s="43">
        <v>216.16</v>
      </c>
      <c r="E172" s="44">
        <v>214.85</v>
      </c>
    </row>
    <row r="173" spans="1:4" ht="23.25">
      <c r="A173" s="41">
        <v>241690</v>
      </c>
      <c r="B173" s="42">
        <v>37884</v>
      </c>
      <c r="C173" s="83"/>
      <c r="D173" s="43">
        <v>214.43</v>
      </c>
    </row>
    <row r="174" spans="1:4" ht="23.25">
      <c r="A174" s="41">
        <v>241691</v>
      </c>
      <c r="B174" s="42">
        <v>37885</v>
      </c>
      <c r="C174" s="83"/>
      <c r="D174" s="43">
        <v>213.67000000000002</v>
      </c>
    </row>
    <row r="175" spans="1:8" ht="23.25">
      <c r="A175" s="41">
        <v>241692</v>
      </c>
      <c r="B175" s="42">
        <v>37886</v>
      </c>
      <c r="C175" s="83"/>
      <c r="D175" s="43">
        <v>213.56</v>
      </c>
      <c r="H175" s="44">
        <v>212.35</v>
      </c>
    </row>
    <row r="176" spans="1:5" ht="23.25">
      <c r="A176" s="41">
        <v>241693</v>
      </c>
      <c r="B176" s="42">
        <v>37887</v>
      </c>
      <c r="C176" s="83"/>
      <c r="D176" s="43">
        <v>213.34</v>
      </c>
      <c r="E176" s="51"/>
    </row>
    <row r="177" spans="1:5" ht="23.25">
      <c r="A177" s="41">
        <v>241694</v>
      </c>
      <c r="B177" s="42">
        <v>37888</v>
      </c>
      <c r="C177" s="83"/>
      <c r="D177" s="43">
        <v>213.1</v>
      </c>
      <c r="E177" s="44">
        <v>213.09</v>
      </c>
    </row>
    <row r="178" spans="1:4" ht="23.25">
      <c r="A178" s="41">
        <v>241695</v>
      </c>
      <c r="B178" s="42">
        <v>37889</v>
      </c>
      <c r="C178" s="83"/>
      <c r="D178" s="43">
        <v>213</v>
      </c>
    </row>
    <row r="179" spans="1:4" ht="23.25">
      <c r="A179" s="41">
        <v>241696</v>
      </c>
      <c r="B179" s="42">
        <v>37890</v>
      </c>
      <c r="C179" s="83"/>
      <c r="D179" s="43">
        <v>212.89000000000001</v>
      </c>
    </row>
    <row r="180" spans="1:5" ht="23.25">
      <c r="A180" s="41">
        <v>241697</v>
      </c>
      <c r="B180" s="42">
        <v>37891</v>
      </c>
      <c r="C180" s="83"/>
      <c r="D180" s="43">
        <v>212.78</v>
      </c>
      <c r="E180" s="49"/>
    </row>
    <row r="181" spans="1:4" ht="23.25">
      <c r="A181" s="41">
        <v>241698</v>
      </c>
      <c r="B181" s="42">
        <v>37892</v>
      </c>
      <c r="C181" s="83"/>
      <c r="D181" s="43">
        <v>212.70000000000002</v>
      </c>
    </row>
    <row r="182" spans="1:4" ht="23.25">
      <c r="A182" s="41">
        <v>241699</v>
      </c>
      <c r="B182" s="42">
        <v>37893</v>
      </c>
      <c r="C182" s="83"/>
      <c r="D182" s="43">
        <v>212.83</v>
      </c>
    </row>
    <row r="183" spans="1:4" ht="23.25">
      <c r="A183" s="41">
        <v>241700</v>
      </c>
      <c r="B183" s="42">
        <v>37894</v>
      </c>
      <c r="C183" s="83"/>
      <c r="D183" s="43">
        <v>213.13</v>
      </c>
    </row>
    <row r="184" spans="1:4" ht="23.25">
      <c r="A184" s="41">
        <v>241701</v>
      </c>
      <c r="B184" s="42">
        <v>37895</v>
      </c>
      <c r="C184"/>
      <c r="D184" s="43">
        <v>213.5</v>
      </c>
    </row>
    <row r="185" spans="1:5" ht="23.25">
      <c r="A185" s="41">
        <v>241702</v>
      </c>
      <c r="B185" s="42">
        <v>37896</v>
      </c>
      <c r="C185"/>
      <c r="D185" s="43">
        <v>213.67000000000002</v>
      </c>
      <c r="E185" s="44">
        <v>213.21</v>
      </c>
    </row>
    <row r="186" spans="1:4" ht="23.25">
      <c r="A186" s="41">
        <v>241703</v>
      </c>
      <c r="B186" s="42">
        <v>37897</v>
      </c>
      <c r="C186"/>
      <c r="D186" s="43">
        <v>213.37</v>
      </c>
    </row>
    <row r="187" spans="1:4" ht="23.25">
      <c r="A187" s="41">
        <v>241704</v>
      </c>
      <c r="B187" s="42">
        <v>37898</v>
      </c>
      <c r="C187"/>
      <c r="D187" s="43">
        <v>213.25</v>
      </c>
    </row>
    <row r="188" spans="1:4" ht="23.25">
      <c r="A188" s="41">
        <v>241705</v>
      </c>
      <c r="B188" s="42">
        <v>37899</v>
      </c>
      <c r="C188"/>
      <c r="D188" s="43">
        <v>212.69</v>
      </c>
    </row>
    <row r="189" spans="1:4" ht="23.25">
      <c r="A189" s="41">
        <v>241706</v>
      </c>
      <c r="B189" s="42">
        <v>37900</v>
      </c>
      <c r="C189"/>
      <c r="D189" s="43">
        <v>212.57</v>
      </c>
    </row>
    <row r="190" spans="1:4" ht="23.25">
      <c r="A190" s="41">
        <v>241707</v>
      </c>
      <c r="B190" s="42">
        <v>37901</v>
      </c>
      <c r="C190"/>
      <c r="D190" s="43">
        <v>212.57</v>
      </c>
    </row>
    <row r="191" spans="1:4" ht="23.25">
      <c r="A191" s="41">
        <v>241708</v>
      </c>
      <c r="B191" s="42">
        <v>37902</v>
      </c>
      <c r="C191"/>
      <c r="D191" s="43">
        <v>212.52</v>
      </c>
    </row>
    <row r="192" spans="1:4" ht="23.25">
      <c r="A192" s="41">
        <v>241709</v>
      </c>
      <c r="B192" s="42">
        <v>37903</v>
      </c>
      <c r="C192"/>
      <c r="D192" s="43">
        <v>212.5</v>
      </c>
    </row>
    <row r="193" spans="1:4" ht="23.25">
      <c r="A193" s="41">
        <v>241710</v>
      </c>
      <c r="B193" s="42">
        <v>37904</v>
      </c>
      <c r="C193"/>
      <c r="D193" s="43">
        <v>212.48000000000002</v>
      </c>
    </row>
    <row r="194" spans="1:4" ht="23.25">
      <c r="A194" s="41">
        <v>241711</v>
      </c>
      <c r="B194" s="42">
        <v>37905</v>
      </c>
      <c r="C194"/>
      <c r="D194" s="43">
        <v>212.49</v>
      </c>
    </row>
    <row r="195" spans="1:4" ht="23.25">
      <c r="A195" s="41">
        <v>241712</v>
      </c>
      <c r="B195" s="42">
        <v>37906</v>
      </c>
      <c r="C195"/>
      <c r="D195" s="43">
        <v>212.53</v>
      </c>
    </row>
    <row r="196" spans="1:4" ht="23.25">
      <c r="A196" s="41">
        <v>241713</v>
      </c>
      <c r="B196" s="42">
        <v>37907</v>
      </c>
      <c r="C196"/>
      <c r="D196" s="43">
        <v>212.46</v>
      </c>
    </row>
    <row r="197" spans="1:4" ht="23.25">
      <c r="A197" s="41">
        <v>241714</v>
      </c>
      <c r="B197" s="42">
        <v>37908</v>
      </c>
      <c r="C197"/>
      <c r="D197" s="43">
        <v>212.43</v>
      </c>
    </row>
    <row r="198" spans="1:4" ht="23.25">
      <c r="A198" s="41">
        <v>241715</v>
      </c>
      <c r="B198" s="42">
        <v>37909</v>
      </c>
      <c r="C198"/>
      <c r="D198" s="43">
        <v>212.4</v>
      </c>
    </row>
    <row r="199" spans="1:5" ht="23.25">
      <c r="A199" s="41">
        <v>241716</v>
      </c>
      <c r="B199" s="42">
        <v>37910</v>
      </c>
      <c r="C199"/>
      <c r="D199" s="43">
        <v>212.42000000000002</v>
      </c>
      <c r="E199" s="44">
        <v>212.4</v>
      </c>
    </row>
    <row r="200" spans="1:4" ht="23.25">
      <c r="A200" s="41">
        <v>241717</v>
      </c>
      <c r="B200" s="42">
        <v>37911</v>
      </c>
      <c r="C200"/>
      <c r="D200" s="43">
        <v>212.42000000000002</v>
      </c>
    </row>
    <row r="201" spans="1:4" ht="23.25">
      <c r="A201" s="41">
        <v>241718</v>
      </c>
      <c r="B201" s="42">
        <v>37912</v>
      </c>
      <c r="C201"/>
      <c r="D201" s="43">
        <v>212.38</v>
      </c>
    </row>
    <row r="202" spans="1:4" ht="23.25">
      <c r="A202" s="41">
        <v>241719</v>
      </c>
      <c r="B202" s="42">
        <v>37913</v>
      </c>
      <c r="C202"/>
      <c r="D202" s="43">
        <v>212.34</v>
      </c>
    </row>
    <row r="203" spans="1:4" ht="23.25">
      <c r="A203" s="41">
        <v>241720</v>
      </c>
      <c r="B203" s="42">
        <v>37914</v>
      </c>
      <c r="C203"/>
      <c r="D203" s="43">
        <v>212.33</v>
      </c>
    </row>
    <row r="204" spans="1:4" ht="23.25">
      <c r="A204" s="41">
        <v>241721</v>
      </c>
      <c r="B204" s="42">
        <v>37915</v>
      </c>
      <c r="C204"/>
      <c r="D204" s="43">
        <v>212.89000000000001</v>
      </c>
    </row>
    <row r="205" spans="1:4" ht="23.25">
      <c r="A205" s="41">
        <v>241722</v>
      </c>
      <c r="B205" s="42">
        <v>37916</v>
      </c>
      <c r="C205"/>
      <c r="D205" s="43">
        <v>213.20000000000002</v>
      </c>
    </row>
    <row r="206" spans="1:4" ht="23.25">
      <c r="A206" s="41">
        <v>241723</v>
      </c>
      <c r="B206" s="42">
        <v>37917</v>
      </c>
      <c r="C206"/>
      <c r="D206" s="43">
        <v>212.70000000000002</v>
      </c>
    </row>
    <row r="207" spans="1:4" ht="23.25">
      <c r="A207" s="41">
        <v>241724</v>
      </c>
      <c r="B207" s="42">
        <v>37918</v>
      </c>
      <c r="C207"/>
      <c r="D207" s="43">
        <v>212.44</v>
      </c>
    </row>
    <row r="208" spans="1:4" ht="23.25">
      <c r="A208" s="41">
        <v>241725</v>
      </c>
      <c r="B208" s="42">
        <v>37919</v>
      </c>
      <c r="C208"/>
      <c r="D208" s="43">
        <v>212.5</v>
      </c>
    </row>
    <row r="209" spans="1:4" ht="23.25">
      <c r="A209" s="41">
        <v>241726</v>
      </c>
      <c r="B209" s="42">
        <v>37920</v>
      </c>
      <c r="C209"/>
      <c r="D209" s="43">
        <v>212.45000000000002</v>
      </c>
    </row>
    <row r="210" spans="1:4" ht="23.25">
      <c r="A210" s="41">
        <v>241727</v>
      </c>
      <c r="B210" s="42">
        <v>37921</v>
      </c>
      <c r="C210"/>
      <c r="D210" s="43">
        <v>212.36</v>
      </c>
    </row>
    <row r="211" spans="1:4" ht="23.25">
      <c r="A211" s="41">
        <v>241728</v>
      </c>
      <c r="B211" s="42">
        <v>37922</v>
      </c>
      <c r="C211"/>
      <c r="D211" s="43">
        <v>212.3</v>
      </c>
    </row>
    <row r="212" spans="1:5" ht="23.25">
      <c r="A212" s="41">
        <v>241729</v>
      </c>
      <c r="B212" s="42">
        <v>37923</v>
      </c>
      <c r="C212"/>
      <c r="D212" s="43">
        <v>212.25</v>
      </c>
      <c r="E212" s="44">
        <v>212.21</v>
      </c>
    </row>
    <row r="213" spans="1:4" ht="23.25">
      <c r="A213" s="41">
        <v>241730</v>
      </c>
      <c r="B213" s="42">
        <v>37924</v>
      </c>
      <c r="C213"/>
      <c r="D213" s="43">
        <v>212.25</v>
      </c>
    </row>
    <row r="214" spans="1:4" ht="23.25">
      <c r="A214" s="41">
        <v>241731</v>
      </c>
      <c r="B214" s="42">
        <v>37925</v>
      </c>
      <c r="C214"/>
      <c r="D214" s="43">
        <v>212.20000000000002</v>
      </c>
    </row>
    <row r="215" spans="1:4" ht="23.25">
      <c r="A215" s="41">
        <v>241732</v>
      </c>
      <c r="B215" s="42">
        <v>37926</v>
      </c>
      <c r="C215"/>
      <c r="D215" s="43">
        <v>212.20000000000002</v>
      </c>
    </row>
    <row r="216" spans="1:4" ht="23.25">
      <c r="A216" s="41">
        <v>241733</v>
      </c>
      <c r="B216" s="42">
        <v>37927</v>
      </c>
      <c r="C216"/>
      <c r="D216" s="43">
        <v>212.18</v>
      </c>
    </row>
    <row r="217" spans="1:4" ht="23.25">
      <c r="A217" s="41">
        <v>241734</v>
      </c>
      <c r="B217" s="42">
        <v>37928</v>
      </c>
      <c r="C217"/>
      <c r="D217" s="43">
        <v>212.16</v>
      </c>
    </row>
    <row r="218" spans="1:4" ht="23.25">
      <c r="A218" s="41">
        <v>241735</v>
      </c>
      <c r="B218" s="42">
        <v>37929</v>
      </c>
      <c r="C218"/>
      <c r="D218" s="43">
        <v>212.15</v>
      </c>
    </row>
    <row r="219" spans="1:5" ht="23.25">
      <c r="A219" s="41">
        <v>241736</v>
      </c>
      <c r="B219" s="42">
        <v>37930</v>
      </c>
      <c r="C219"/>
      <c r="D219" s="43">
        <v>212.13</v>
      </c>
      <c r="E219" s="44">
        <v>212.05</v>
      </c>
    </row>
    <row r="220" spans="1:4" ht="23.25">
      <c r="A220" s="41">
        <v>241737</v>
      </c>
      <c r="B220" s="42">
        <v>37931</v>
      </c>
      <c r="C220"/>
      <c r="D220" s="43">
        <v>212.06</v>
      </c>
    </row>
    <row r="221" spans="1:4" ht="23.25">
      <c r="A221" s="41">
        <v>241738</v>
      </c>
      <c r="B221" s="42">
        <v>37932</v>
      </c>
      <c r="C221"/>
      <c r="D221" s="43">
        <v>212.12</v>
      </c>
    </row>
    <row r="222" spans="1:4" ht="23.25">
      <c r="A222" s="41">
        <v>241739</v>
      </c>
      <c r="B222" s="42">
        <v>37933</v>
      </c>
      <c r="C222"/>
      <c r="D222" s="43">
        <v>212.1</v>
      </c>
    </row>
    <row r="223" spans="1:4" ht="23.25">
      <c r="A223" s="41">
        <v>241740</v>
      </c>
      <c r="B223" s="42">
        <v>37934</v>
      </c>
      <c r="C223"/>
      <c r="D223" s="43">
        <v>212.03</v>
      </c>
    </row>
    <row r="224" spans="1:4" ht="23.25">
      <c r="A224" s="41">
        <v>241741</v>
      </c>
      <c r="B224" s="42">
        <v>37935</v>
      </c>
      <c r="C224"/>
      <c r="D224" s="43">
        <v>211.98000000000002</v>
      </c>
    </row>
    <row r="225" spans="1:4" ht="23.25">
      <c r="A225" s="41">
        <v>241742</v>
      </c>
      <c r="B225" s="42">
        <v>37936</v>
      </c>
      <c r="C225"/>
      <c r="D225" s="43">
        <v>211.99</v>
      </c>
    </row>
    <row r="226" spans="1:4" ht="23.25">
      <c r="A226" s="41">
        <v>241743</v>
      </c>
      <c r="B226" s="42">
        <v>37937</v>
      </c>
      <c r="C226"/>
      <c r="D226" s="43">
        <v>211.97</v>
      </c>
    </row>
    <row r="227" spans="1:4" ht="23.25">
      <c r="A227" s="41">
        <v>241744</v>
      </c>
      <c r="B227" s="42">
        <v>37938</v>
      </c>
      <c r="C227"/>
      <c r="D227" s="43">
        <v>211.99</v>
      </c>
    </row>
    <row r="228" spans="1:4" ht="23.25">
      <c r="A228" s="41">
        <v>241745</v>
      </c>
      <c r="B228" s="42">
        <v>37939</v>
      </c>
      <c r="C228"/>
      <c r="D228" s="43">
        <v>212.02</v>
      </c>
    </row>
    <row r="229" spans="1:4" ht="23.25">
      <c r="A229" s="41">
        <v>241746</v>
      </c>
      <c r="B229" s="42">
        <v>37940</v>
      </c>
      <c r="C229"/>
      <c r="D229" s="43">
        <v>212</v>
      </c>
    </row>
    <row r="230" spans="1:4" ht="23.25">
      <c r="A230" s="41">
        <v>241747</v>
      </c>
      <c r="B230" s="42">
        <v>37941</v>
      </c>
      <c r="C230"/>
      <c r="D230" s="43">
        <v>212</v>
      </c>
    </row>
    <row r="231" spans="1:4" ht="23.25">
      <c r="A231" s="41">
        <v>241748</v>
      </c>
      <c r="B231" s="42">
        <v>37942</v>
      </c>
      <c r="C231"/>
      <c r="D231" s="43">
        <v>211.98000000000002</v>
      </c>
    </row>
    <row r="232" spans="1:4" ht="23.25">
      <c r="A232" s="41">
        <v>241749</v>
      </c>
      <c r="B232" s="42">
        <v>37943</v>
      </c>
      <c r="C232"/>
      <c r="D232" s="43">
        <v>211.96</v>
      </c>
    </row>
    <row r="233" spans="1:5" ht="23.25">
      <c r="A233" s="41">
        <v>241750</v>
      </c>
      <c r="B233" s="42">
        <v>37944</v>
      </c>
      <c r="C233"/>
      <c r="D233" s="43">
        <v>211.94</v>
      </c>
      <c r="E233" s="44">
        <v>211.94</v>
      </c>
    </row>
    <row r="234" spans="1:4" ht="23.25">
      <c r="A234" s="41">
        <v>241751</v>
      </c>
      <c r="B234" s="42">
        <v>37945</v>
      </c>
      <c r="C234"/>
      <c r="D234" s="43">
        <v>211.93</v>
      </c>
    </row>
    <row r="235" spans="1:4" ht="23.25">
      <c r="A235" s="41">
        <v>241752</v>
      </c>
      <c r="B235" s="42">
        <v>37946</v>
      </c>
      <c r="C235"/>
      <c r="D235" s="43">
        <v>211.95000000000002</v>
      </c>
    </row>
    <row r="236" spans="1:4" ht="23.25">
      <c r="A236" s="41">
        <v>241753</v>
      </c>
      <c r="B236" s="42">
        <v>37947</v>
      </c>
      <c r="C236"/>
      <c r="D236" s="43">
        <v>211.93</v>
      </c>
    </row>
    <row r="237" spans="1:4" ht="23.25">
      <c r="A237" s="41">
        <v>241754</v>
      </c>
      <c r="B237" s="42">
        <v>37948</v>
      </c>
      <c r="C237"/>
      <c r="D237" s="43">
        <v>211.93</v>
      </c>
    </row>
    <row r="238" spans="1:4" ht="23.25">
      <c r="A238" s="41">
        <v>241755</v>
      </c>
      <c r="B238" s="42">
        <v>37949</v>
      </c>
      <c r="C238"/>
      <c r="D238" s="43">
        <v>211.92000000000002</v>
      </c>
    </row>
    <row r="239" spans="1:4" ht="23.25">
      <c r="A239" s="41">
        <v>241756</v>
      </c>
      <c r="B239" s="42">
        <v>37950</v>
      </c>
      <c r="C239"/>
      <c r="D239" s="43">
        <v>211.9</v>
      </c>
    </row>
    <row r="240" spans="1:5" ht="23.25">
      <c r="A240" s="41">
        <v>241757</v>
      </c>
      <c r="B240" s="42">
        <v>37951</v>
      </c>
      <c r="C240"/>
      <c r="D240" s="43">
        <v>211.9</v>
      </c>
      <c r="E240" s="44">
        <v>211.9</v>
      </c>
    </row>
    <row r="241" spans="1:4" ht="23.25">
      <c r="A241" s="41">
        <v>241758</v>
      </c>
      <c r="B241" s="42">
        <v>37952</v>
      </c>
      <c r="C241"/>
      <c r="D241" s="43">
        <v>211.89000000000001</v>
      </c>
    </row>
    <row r="242" spans="1:4" ht="23.25">
      <c r="A242" s="41">
        <v>241759</v>
      </c>
      <c r="B242" s="42">
        <v>37953</v>
      </c>
      <c r="C242"/>
      <c r="D242" s="43">
        <v>211.88</v>
      </c>
    </row>
    <row r="243" spans="1:4" ht="23.25">
      <c r="A243" s="41">
        <v>241760</v>
      </c>
      <c r="B243" s="42">
        <v>37954</v>
      </c>
      <c r="C243"/>
      <c r="D243" s="43">
        <v>211.87</v>
      </c>
    </row>
    <row r="244" spans="1:4" ht="23.25">
      <c r="A244" s="41">
        <v>241761</v>
      </c>
      <c r="B244" s="42">
        <v>37955</v>
      </c>
      <c r="C244"/>
      <c r="D244" s="43">
        <v>211.89000000000001</v>
      </c>
    </row>
    <row r="245" spans="1:4" ht="23.25">
      <c r="A245" s="41">
        <v>241762</v>
      </c>
      <c r="B245" s="42">
        <v>37956</v>
      </c>
      <c r="C245"/>
      <c r="D245" s="43">
        <v>211.88</v>
      </c>
    </row>
    <row r="246" spans="1:4" ht="23.25">
      <c r="A246" s="41">
        <v>241763</v>
      </c>
      <c r="B246" s="42">
        <v>37957</v>
      </c>
      <c r="C246"/>
      <c r="D246" s="43">
        <v>211.88</v>
      </c>
    </row>
    <row r="247" spans="1:4" ht="23.25">
      <c r="A247" s="41">
        <v>241764</v>
      </c>
      <c r="B247" s="42">
        <v>37958</v>
      </c>
      <c r="C247"/>
      <c r="D247" s="43">
        <v>211.87</v>
      </c>
    </row>
    <row r="248" spans="1:4" ht="23.25">
      <c r="A248" s="41">
        <v>241765</v>
      </c>
      <c r="B248" s="42">
        <v>37959</v>
      </c>
      <c r="C248"/>
      <c r="D248" s="43">
        <v>211.87</v>
      </c>
    </row>
    <row r="249" spans="1:4" ht="23.25">
      <c r="A249" s="41">
        <v>241766</v>
      </c>
      <c r="B249" s="42">
        <v>37960</v>
      </c>
      <c r="C249"/>
      <c r="D249" s="43">
        <v>211.87</v>
      </c>
    </row>
    <row r="250" spans="1:5" ht="23.25">
      <c r="A250" s="41">
        <v>241767</v>
      </c>
      <c r="B250" s="42">
        <v>37961</v>
      </c>
      <c r="C250"/>
      <c r="D250" s="43">
        <v>211.87</v>
      </c>
      <c r="E250" s="44">
        <v>211.8</v>
      </c>
    </row>
    <row r="251" spans="1:4" ht="23.25">
      <c r="A251" s="41">
        <v>241768</v>
      </c>
      <c r="B251" s="42">
        <v>37962</v>
      </c>
      <c r="C251"/>
      <c r="D251" s="43">
        <v>211.8</v>
      </c>
    </row>
    <row r="252" spans="1:4" ht="23.25">
      <c r="A252" s="41">
        <v>241769</v>
      </c>
      <c r="B252" s="42">
        <v>37963</v>
      </c>
      <c r="C252"/>
      <c r="D252" s="43">
        <v>211.8</v>
      </c>
    </row>
    <row r="253" spans="1:4" ht="23.25">
      <c r="A253" s="41">
        <v>241770</v>
      </c>
      <c r="B253" s="42">
        <v>37964</v>
      </c>
      <c r="C253"/>
      <c r="D253" s="43">
        <v>211.81</v>
      </c>
    </row>
    <row r="254" spans="1:4" ht="23.25">
      <c r="A254" s="41">
        <v>241771</v>
      </c>
      <c r="B254" s="42">
        <v>37965</v>
      </c>
      <c r="C254"/>
      <c r="D254" s="43">
        <v>211.8</v>
      </c>
    </row>
    <row r="255" spans="1:4" ht="23.25">
      <c r="A255" s="41">
        <v>241772</v>
      </c>
      <c r="B255" s="42">
        <v>37966</v>
      </c>
      <c r="C255"/>
      <c r="D255" s="43">
        <v>211.78</v>
      </c>
    </row>
    <row r="256" spans="1:4" ht="23.25">
      <c r="A256" s="41">
        <v>241773</v>
      </c>
      <c r="B256" s="42">
        <v>37967</v>
      </c>
      <c r="C256"/>
      <c r="D256" s="43">
        <v>211.78</v>
      </c>
    </row>
    <row r="257" spans="1:4" ht="23.25">
      <c r="A257" s="41">
        <v>241774</v>
      </c>
      <c r="B257" s="42">
        <v>37968</v>
      </c>
      <c r="C257"/>
      <c r="D257" s="43">
        <v>211.78</v>
      </c>
    </row>
    <row r="258" spans="1:4" ht="23.25">
      <c r="A258" s="41">
        <v>241775</v>
      </c>
      <c r="B258" s="42">
        <v>37969</v>
      </c>
      <c r="C258"/>
      <c r="D258" s="43">
        <v>211.77</v>
      </c>
    </row>
    <row r="259" spans="1:4" ht="23.25">
      <c r="A259" s="41">
        <v>241776</v>
      </c>
      <c r="B259" s="42">
        <v>37970</v>
      </c>
      <c r="C259"/>
      <c r="D259" s="43">
        <v>211.77</v>
      </c>
    </row>
    <row r="260" spans="1:4" ht="23.25">
      <c r="A260" s="41">
        <v>241777</v>
      </c>
      <c r="B260" s="42">
        <v>37971</v>
      </c>
      <c r="C260"/>
      <c r="D260" s="43">
        <v>211.77</v>
      </c>
    </row>
    <row r="261" spans="1:5" ht="23.25">
      <c r="A261" s="41">
        <v>241778</v>
      </c>
      <c r="B261" s="42">
        <v>37972</v>
      </c>
      <c r="C261"/>
      <c r="D261" s="43">
        <v>211.77</v>
      </c>
      <c r="E261" s="44">
        <v>211.76</v>
      </c>
    </row>
    <row r="262" spans="1:4" ht="23.25">
      <c r="A262" s="41">
        <v>241779</v>
      </c>
      <c r="B262" s="42">
        <v>37973</v>
      </c>
      <c r="C262"/>
      <c r="D262" s="43">
        <v>211.76000000000002</v>
      </c>
    </row>
    <row r="263" spans="1:4" ht="23.25">
      <c r="A263" s="41">
        <v>241780</v>
      </c>
      <c r="B263" s="42">
        <v>37974</v>
      </c>
      <c r="C263"/>
      <c r="D263" s="43">
        <v>211.76000000000002</v>
      </c>
    </row>
    <row r="264" spans="1:4" ht="23.25">
      <c r="A264" s="41">
        <v>241781</v>
      </c>
      <c r="B264" s="42">
        <v>37975</v>
      </c>
      <c r="C264"/>
      <c r="D264" s="43">
        <v>211.76000000000002</v>
      </c>
    </row>
    <row r="265" spans="1:4" ht="23.25">
      <c r="A265" s="41">
        <v>241782</v>
      </c>
      <c r="B265" s="42">
        <v>37976</v>
      </c>
      <c r="C265"/>
      <c r="D265" s="43">
        <v>211.76000000000002</v>
      </c>
    </row>
    <row r="266" spans="1:4" ht="23.25">
      <c r="A266" s="41">
        <v>241783</v>
      </c>
      <c r="B266" s="42">
        <v>37977</v>
      </c>
      <c r="C266"/>
      <c r="D266" s="43">
        <v>211.75</v>
      </c>
    </row>
    <row r="267" spans="1:4" ht="23.25">
      <c r="A267" s="41">
        <v>241784</v>
      </c>
      <c r="B267" s="42">
        <v>37978</v>
      </c>
      <c r="C267"/>
      <c r="D267" s="43">
        <v>211.75</v>
      </c>
    </row>
    <row r="268" spans="1:5" ht="23.25">
      <c r="A268" s="41">
        <v>241785</v>
      </c>
      <c r="B268" s="42">
        <v>37979</v>
      </c>
      <c r="C268"/>
      <c r="D268" s="43">
        <v>211.75</v>
      </c>
      <c r="E268" s="44">
        <v>211.75</v>
      </c>
    </row>
    <row r="269" spans="1:4" ht="23.25">
      <c r="A269" s="41">
        <v>241786</v>
      </c>
      <c r="B269" s="42">
        <v>37980</v>
      </c>
      <c r="C269"/>
      <c r="D269" s="43">
        <v>211.74</v>
      </c>
    </row>
    <row r="270" spans="1:4" ht="23.25">
      <c r="A270" s="41">
        <v>241787</v>
      </c>
      <c r="B270" s="42">
        <v>37981</v>
      </c>
      <c r="C270"/>
      <c r="D270" s="43">
        <v>211.74</v>
      </c>
    </row>
    <row r="271" spans="1:4" ht="23.25">
      <c r="A271" s="41">
        <v>241788</v>
      </c>
      <c r="B271" s="42">
        <v>37982</v>
      </c>
      <c r="C271"/>
      <c r="D271" s="43">
        <v>211.74</v>
      </c>
    </row>
    <row r="272" spans="1:4" ht="23.25">
      <c r="A272" s="41">
        <v>241789</v>
      </c>
      <c r="B272" s="42">
        <v>37983</v>
      </c>
      <c r="C272"/>
      <c r="D272" s="43">
        <v>211.73000000000002</v>
      </c>
    </row>
    <row r="273" spans="1:4" ht="23.25">
      <c r="A273" s="41">
        <v>241790</v>
      </c>
      <c r="B273" s="42">
        <v>37984</v>
      </c>
      <c r="C273"/>
      <c r="D273" s="43">
        <v>211.73000000000002</v>
      </c>
    </row>
    <row r="274" spans="1:4" ht="23.25">
      <c r="A274" s="41">
        <v>241791</v>
      </c>
      <c r="B274" s="42">
        <v>37985</v>
      </c>
      <c r="C274"/>
      <c r="D274" s="43">
        <v>211.74</v>
      </c>
    </row>
    <row r="275" spans="1:5" ht="23.25">
      <c r="A275" s="41">
        <v>241792</v>
      </c>
      <c r="B275" s="42">
        <v>37986</v>
      </c>
      <c r="C275"/>
      <c r="D275" s="249">
        <v>211.75</v>
      </c>
      <c r="E275" s="49"/>
    </row>
    <row r="276" spans="1:4" ht="23.25">
      <c r="A276" s="41">
        <v>241793</v>
      </c>
      <c r="B276" s="42">
        <v>37987</v>
      </c>
      <c r="C276"/>
      <c r="D276" s="43">
        <v>211.73000000000002</v>
      </c>
    </row>
    <row r="277" spans="1:4" ht="23.25">
      <c r="A277" s="41">
        <v>241794</v>
      </c>
      <c r="B277" s="42">
        <v>37988</v>
      </c>
      <c r="C277"/>
      <c r="D277" s="43">
        <v>211.73000000000002</v>
      </c>
    </row>
    <row r="278" spans="1:4" ht="23.25">
      <c r="A278" s="41">
        <v>241795</v>
      </c>
      <c r="B278" s="42">
        <v>37989</v>
      </c>
      <c r="C278"/>
      <c r="D278" s="43">
        <v>211.73000000000002</v>
      </c>
    </row>
    <row r="279" spans="1:4" ht="23.25">
      <c r="A279" s="41">
        <v>241796</v>
      </c>
      <c r="B279" s="42">
        <v>37990</v>
      </c>
      <c r="C279"/>
      <c r="D279" s="43">
        <v>211.73000000000002</v>
      </c>
    </row>
    <row r="280" spans="1:4" ht="23.25">
      <c r="A280" s="41">
        <v>241797</v>
      </c>
      <c r="B280" s="42">
        <v>37991</v>
      </c>
      <c r="C280"/>
      <c r="D280" s="43">
        <v>211.73000000000002</v>
      </c>
    </row>
    <row r="281" spans="1:4" ht="23.25">
      <c r="A281" s="41">
        <v>241798</v>
      </c>
      <c r="B281" s="42">
        <v>37992</v>
      </c>
      <c r="C281"/>
      <c r="D281" s="43">
        <v>211.73000000000002</v>
      </c>
    </row>
    <row r="282" spans="1:5" ht="23.25">
      <c r="A282" s="41">
        <v>241799</v>
      </c>
      <c r="B282" s="42">
        <v>37993</v>
      </c>
      <c r="C282"/>
      <c r="D282" s="43">
        <v>211.73000000000002</v>
      </c>
      <c r="E282" s="44">
        <v>211.71</v>
      </c>
    </row>
    <row r="283" spans="1:4" ht="23.25">
      <c r="A283" s="41">
        <v>241800</v>
      </c>
      <c r="B283" s="42">
        <v>37994</v>
      </c>
      <c r="C283"/>
      <c r="D283" s="43">
        <v>211.72</v>
      </c>
    </row>
    <row r="284" spans="1:4" ht="23.25">
      <c r="A284" s="41">
        <v>241801</v>
      </c>
      <c r="B284" s="42">
        <v>37995</v>
      </c>
      <c r="C284"/>
      <c r="D284" s="43">
        <v>211.74</v>
      </c>
    </row>
    <row r="285" spans="1:4" ht="23.25">
      <c r="A285" s="41">
        <v>241802</v>
      </c>
      <c r="B285" s="42">
        <v>37996</v>
      </c>
      <c r="C285"/>
      <c r="D285" s="43">
        <v>211.79</v>
      </c>
    </row>
    <row r="286" spans="1:4" ht="23.25">
      <c r="A286" s="41">
        <v>241803</v>
      </c>
      <c r="B286" s="42">
        <v>37997</v>
      </c>
      <c r="C286"/>
      <c r="D286" s="43">
        <v>211.82</v>
      </c>
    </row>
    <row r="287" spans="1:4" ht="23.25">
      <c r="A287" s="41">
        <v>241804</v>
      </c>
      <c r="B287" s="42">
        <v>37998</v>
      </c>
      <c r="C287"/>
      <c r="D287" s="43">
        <v>211.81</v>
      </c>
    </row>
    <row r="288" spans="1:4" ht="23.25">
      <c r="A288" s="41">
        <v>241805</v>
      </c>
      <c r="B288" s="42">
        <v>37999</v>
      </c>
      <c r="C288"/>
      <c r="D288" s="43">
        <v>211.78</v>
      </c>
    </row>
    <row r="289" spans="1:4" ht="23.25">
      <c r="A289" s="41">
        <v>241806</v>
      </c>
      <c r="B289" s="42">
        <v>38000</v>
      </c>
      <c r="C289"/>
      <c r="D289" s="43">
        <v>211.73000000000002</v>
      </c>
    </row>
    <row r="290" spans="1:4" ht="23.25">
      <c r="A290" s="41">
        <v>241807</v>
      </c>
      <c r="B290" s="42">
        <v>38001</v>
      </c>
      <c r="C290"/>
      <c r="D290" s="43">
        <v>211.73000000000002</v>
      </c>
    </row>
    <row r="291" spans="1:4" ht="23.25">
      <c r="A291" s="41">
        <v>241808</v>
      </c>
      <c r="B291" s="42">
        <v>38002</v>
      </c>
      <c r="C291"/>
      <c r="D291" s="43">
        <v>211.73000000000002</v>
      </c>
    </row>
    <row r="292" spans="1:4" ht="23.25">
      <c r="A292" s="41">
        <v>241809</v>
      </c>
      <c r="B292" s="42">
        <v>38003</v>
      </c>
      <c r="C292"/>
      <c r="D292" s="43">
        <v>211.72</v>
      </c>
    </row>
    <row r="293" spans="1:4" ht="23.25">
      <c r="A293" s="41">
        <v>241810</v>
      </c>
      <c r="B293" s="42">
        <v>38004</v>
      </c>
      <c r="C293"/>
      <c r="D293" s="43">
        <v>211.70000000000002</v>
      </c>
    </row>
    <row r="294" spans="1:4" ht="23.25">
      <c r="A294" s="41">
        <v>241811</v>
      </c>
      <c r="B294" s="42">
        <v>38005</v>
      </c>
      <c r="C294"/>
      <c r="D294" s="43">
        <v>211.70000000000002</v>
      </c>
    </row>
    <row r="295" spans="1:4" ht="23.25">
      <c r="A295" s="41">
        <v>241812</v>
      </c>
      <c r="B295" s="42">
        <v>38006</v>
      </c>
      <c r="C295"/>
      <c r="D295" s="43">
        <v>211.70000000000002</v>
      </c>
    </row>
    <row r="296" spans="1:5" ht="23.25">
      <c r="A296" s="41">
        <v>241813</v>
      </c>
      <c r="B296" s="42">
        <v>38007</v>
      </c>
      <c r="C296"/>
      <c r="D296" s="43">
        <v>211.70000000000002</v>
      </c>
      <c r="E296" s="44">
        <v>211.7</v>
      </c>
    </row>
    <row r="297" spans="1:4" ht="23.25">
      <c r="A297" s="41">
        <v>241814</v>
      </c>
      <c r="B297" s="42">
        <v>38008</v>
      </c>
      <c r="C297"/>
      <c r="D297" s="43">
        <v>211.70000000000002</v>
      </c>
    </row>
    <row r="298" spans="1:4" ht="23.25">
      <c r="A298" s="41">
        <v>241815</v>
      </c>
      <c r="B298" s="42">
        <v>38009</v>
      </c>
      <c r="C298"/>
      <c r="D298" s="43">
        <v>211.70000000000002</v>
      </c>
    </row>
    <row r="299" spans="1:4" ht="23.25">
      <c r="A299" s="41">
        <v>241816</v>
      </c>
      <c r="B299" s="42">
        <v>38010</v>
      </c>
      <c r="C299"/>
      <c r="D299" s="43">
        <v>211.70000000000002</v>
      </c>
    </row>
    <row r="300" spans="1:4" ht="23.25">
      <c r="A300" s="41">
        <v>241817</v>
      </c>
      <c r="B300" s="42">
        <v>38011</v>
      </c>
      <c r="C300"/>
      <c r="D300" s="43">
        <v>211.70000000000002</v>
      </c>
    </row>
    <row r="301" spans="1:4" ht="23.25">
      <c r="A301" s="41">
        <v>241818</v>
      </c>
      <c r="B301" s="42">
        <v>38012</v>
      </c>
      <c r="C301"/>
      <c r="D301" s="43">
        <v>211.66</v>
      </c>
    </row>
    <row r="302" spans="1:5" ht="23.25">
      <c r="A302" s="41">
        <v>241819</v>
      </c>
      <c r="B302" s="42">
        <v>38013</v>
      </c>
      <c r="C302"/>
      <c r="D302" s="43">
        <v>211.65</v>
      </c>
      <c r="E302" s="44">
        <v>211.64</v>
      </c>
    </row>
    <row r="303" spans="1:4" ht="23.25">
      <c r="A303" s="41">
        <v>241820</v>
      </c>
      <c r="B303" s="42">
        <v>38014</v>
      </c>
      <c r="C303"/>
      <c r="D303" s="43">
        <v>211.64000000000001</v>
      </c>
    </row>
    <row r="304" spans="1:4" ht="23.25">
      <c r="A304" s="41">
        <v>241821</v>
      </c>
      <c r="B304" s="42">
        <v>38015</v>
      </c>
      <c r="C304"/>
      <c r="D304" s="43">
        <v>211.64000000000001</v>
      </c>
    </row>
    <row r="305" spans="1:4" ht="23.25">
      <c r="A305" s="41">
        <v>241822</v>
      </c>
      <c r="B305" s="42">
        <v>38016</v>
      </c>
      <c r="C305"/>
      <c r="D305" s="43">
        <v>211.63</v>
      </c>
    </row>
    <row r="306" spans="1:4" ht="23.25">
      <c r="A306" s="41">
        <v>241823</v>
      </c>
      <c r="B306" s="42">
        <v>38017</v>
      </c>
      <c r="C306"/>
      <c r="D306" s="43">
        <v>211.63</v>
      </c>
    </row>
    <row r="307" spans="1:4" ht="23.25">
      <c r="A307" s="41">
        <v>241824</v>
      </c>
      <c r="B307" s="42">
        <v>38018</v>
      </c>
      <c r="C307"/>
      <c r="D307" s="43">
        <v>211.63</v>
      </c>
    </row>
    <row r="308" spans="1:4" ht="23.25">
      <c r="A308" s="41">
        <v>241825</v>
      </c>
      <c r="B308" s="42">
        <v>38019</v>
      </c>
      <c r="C308"/>
      <c r="D308" s="43">
        <v>211.62</v>
      </c>
    </row>
    <row r="309" spans="1:4" ht="23.25">
      <c r="A309" s="41">
        <v>241826</v>
      </c>
      <c r="B309" s="42">
        <v>38020</v>
      </c>
      <c r="C309"/>
      <c r="D309" s="43">
        <v>211.62</v>
      </c>
    </row>
    <row r="310" spans="1:5" ht="23.25">
      <c r="A310" s="41">
        <v>241827</v>
      </c>
      <c r="B310" s="42">
        <v>38021</v>
      </c>
      <c r="C310"/>
      <c r="D310" s="43">
        <v>211.63</v>
      </c>
      <c r="E310" s="44">
        <v>211.63</v>
      </c>
    </row>
    <row r="311" spans="1:4" ht="23.25">
      <c r="A311" s="41">
        <v>241828</v>
      </c>
      <c r="B311" s="42">
        <v>38022</v>
      </c>
      <c r="C311"/>
      <c r="D311" s="43">
        <v>211.62</v>
      </c>
    </row>
    <row r="312" spans="1:4" ht="23.25">
      <c r="A312" s="41">
        <v>241829</v>
      </c>
      <c r="B312" s="42">
        <v>38023</v>
      </c>
      <c r="C312"/>
      <c r="D312" s="43">
        <v>211.62</v>
      </c>
    </row>
    <row r="313" spans="1:4" ht="23.25">
      <c r="A313" s="41">
        <v>241830</v>
      </c>
      <c r="B313" s="42">
        <v>38024</v>
      </c>
      <c r="C313"/>
      <c r="D313" s="43">
        <v>211.62</v>
      </c>
    </row>
    <row r="314" spans="1:4" ht="23.25">
      <c r="A314" s="41">
        <v>241831</v>
      </c>
      <c r="B314" s="42">
        <v>38025</v>
      </c>
      <c r="C314"/>
      <c r="D314" s="43">
        <v>211.62</v>
      </c>
    </row>
    <row r="315" spans="1:4" ht="23.25">
      <c r="A315" s="41">
        <v>241832</v>
      </c>
      <c r="B315" s="42">
        <v>38026</v>
      </c>
      <c r="C315"/>
      <c r="D315" s="43">
        <v>211.62</v>
      </c>
    </row>
    <row r="316" spans="1:4" ht="23.25">
      <c r="A316" s="41">
        <v>241833</v>
      </c>
      <c r="B316" s="42">
        <v>38027</v>
      </c>
      <c r="C316"/>
      <c r="D316" s="43">
        <v>211.61</v>
      </c>
    </row>
    <row r="317" spans="1:4" ht="23.25">
      <c r="A317" s="41">
        <v>241834</v>
      </c>
      <c r="B317" s="42">
        <v>38028</v>
      </c>
      <c r="C317"/>
      <c r="D317" s="43">
        <v>211.61</v>
      </c>
    </row>
    <row r="318" spans="1:4" ht="23.25">
      <c r="A318" s="41">
        <v>241835</v>
      </c>
      <c r="B318" s="42">
        <v>38029</v>
      </c>
      <c r="C318"/>
      <c r="D318" s="43">
        <v>211.61</v>
      </c>
    </row>
    <row r="319" spans="1:4" ht="23.25">
      <c r="A319" s="41">
        <v>241836</v>
      </c>
      <c r="B319" s="42">
        <v>38030</v>
      </c>
      <c r="C319"/>
      <c r="D319" s="43">
        <v>211.6</v>
      </c>
    </row>
    <row r="320" spans="1:4" ht="23.25">
      <c r="A320" s="41">
        <v>241837</v>
      </c>
      <c r="B320" s="42">
        <v>38031</v>
      </c>
      <c r="C320"/>
      <c r="D320" s="43">
        <v>211.6</v>
      </c>
    </row>
    <row r="321" spans="1:4" ht="23.25">
      <c r="A321" s="41">
        <v>241838</v>
      </c>
      <c r="B321" s="42">
        <v>38032</v>
      </c>
      <c r="C321"/>
      <c r="D321" s="43">
        <v>211.6</v>
      </c>
    </row>
    <row r="322" spans="1:4" ht="23.25">
      <c r="A322" s="41">
        <v>241839</v>
      </c>
      <c r="B322" s="42">
        <v>38033</v>
      </c>
      <c r="C322"/>
      <c r="D322" s="43">
        <v>211.6</v>
      </c>
    </row>
    <row r="323" spans="1:4" ht="23.25">
      <c r="A323" s="41">
        <v>241840</v>
      </c>
      <c r="B323" s="42">
        <v>38034</v>
      </c>
      <c r="C323"/>
      <c r="D323" s="43">
        <v>211.62</v>
      </c>
    </row>
    <row r="324" spans="1:4" ht="23.25">
      <c r="A324" s="41">
        <v>241841</v>
      </c>
      <c r="B324" s="42">
        <v>38035</v>
      </c>
      <c r="C324"/>
      <c r="D324" s="43">
        <v>211.65</v>
      </c>
    </row>
    <row r="325" spans="1:4" ht="23.25">
      <c r="A325" s="41">
        <v>241842</v>
      </c>
      <c r="B325" s="42">
        <v>38036</v>
      </c>
      <c r="C325"/>
      <c r="D325" s="43">
        <v>211.63</v>
      </c>
    </row>
    <row r="326" spans="1:4" ht="23.25">
      <c r="A326" s="41">
        <v>241843</v>
      </c>
      <c r="B326" s="42">
        <v>38037</v>
      </c>
      <c r="C326"/>
      <c r="D326" s="43">
        <v>211.62</v>
      </c>
    </row>
    <row r="327" spans="1:4" ht="23.25">
      <c r="A327" s="41">
        <v>241844</v>
      </c>
      <c r="B327" s="42">
        <v>38038</v>
      </c>
      <c r="C327"/>
      <c r="D327" s="43">
        <v>211.61</v>
      </c>
    </row>
    <row r="328" spans="1:4" ht="23.25">
      <c r="A328" s="41">
        <v>241845</v>
      </c>
      <c r="B328" s="42">
        <v>38039</v>
      </c>
      <c r="C328"/>
      <c r="D328" s="43">
        <v>211.58</v>
      </c>
    </row>
    <row r="329" spans="1:4" ht="23.25">
      <c r="A329" s="41">
        <v>241846</v>
      </c>
      <c r="B329" s="42">
        <v>38040</v>
      </c>
      <c r="C329"/>
      <c r="D329" s="43">
        <v>211.58</v>
      </c>
    </row>
    <row r="330" spans="1:4" ht="23.25">
      <c r="A330" s="41">
        <v>241847</v>
      </c>
      <c r="B330" s="42">
        <v>38041</v>
      </c>
      <c r="C330"/>
      <c r="D330" s="43">
        <v>211.58</v>
      </c>
    </row>
    <row r="331" spans="1:5" ht="23.25">
      <c r="A331" s="41">
        <v>241848</v>
      </c>
      <c r="B331" s="42">
        <v>38042</v>
      </c>
      <c r="C331"/>
      <c r="D331" s="43">
        <v>211.57</v>
      </c>
      <c r="E331" s="44">
        <v>211.57</v>
      </c>
    </row>
    <row r="332" spans="1:5" ht="23.25">
      <c r="A332" s="41">
        <v>241849</v>
      </c>
      <c r="B332" s="42">
        <v>38043</v>
      </c>
      <c r="C332"/>
      <c r="D332" s="43">
        <v>211.57</v>
      </c>
      <c r="E332" s="49"/>
    </row>
    <row r="333" spans="1:4" ht="23.25">
      <c r="A333" s="41">
        <v>241850</v>
      </c>
      <c r="B333" s="42">
        <v>38044</v>
      </c>
      <c r="C333"/>
      <c r="D333" s="43">
        <v>211.57</v>
      </c>
    </row>
    <row r="334" spans="1:4" ht="23.25">
      <c r="A334" s="41">
        <v>241851</v>
      </c>
      <c r="B334" s="42">
        <v>38045</v>
      </c>
      <c r="C334"/>
      <c r="D334" s="43">
        <v>211.56</v>
      </c>
    </row>
    <row r="335" spans="1:4" ht="23.25">
      <c r="A335" s="41">
        <v>241852</v>
      </c>
      <c r="B335" s="42">
        <v>38046</v>
      </c>
      <c r="C335"/>
      <c r="D335" s="43">
        <v>211.56</v>
      </c>
    </row>
    <row r="336" spans="1:4" ht="23.25">
      <c r="A336" s="41">
        <v>241853</v>
      </c>
      <c r="B336" s="42">
        <v>38047</v>
      </c>
      <c r="C336"/>
      <c r="D336" s="43">
        <v>211.55</v>
      </c>
    </row>
    <row r="337" spans="1:4" ht="23.25">
      <c r="A337" s="41">
        <v>241854</v>
      </c>
      <c r="B337" s="42">
        <v>38048</v>
      </c>
      <c r="C337"/>
      <c r="D337" s="43">
        <v>211.55</v>
      </c>
    </row>
    <row r="338" spans="1:4" ht="23.25">
      <c r="A338" s="41">
        <v>241855</v>
      </c>
      <c r="B338" s="42">
        <v>38049</v>
      </c>
      <c r="C338"/>
      <c r="D338" s="43">
        <v>211.55</v>
      </c>
    </row>
    <row r="339" spans="1:4" ht="23.25">
      <c r="A339" s="41">
        <v>241856</v>
      </c>
      <c r="B339" s="42">
        <v>38050</v>
      </c>
      <c r="C339"/>
      <c r="D339" s="43">
        <v>211.54</v>
      </c>
    </row>
    <row r="340" spans="1:5" ht="23.25">
      <c r="A340" s="41">
        <v>241857</v>
      </c>
      <c r="B340" s="42">
        <v>38051</v>
      </c>
      <c r="C340"/>
      <c r="D340" s="43">
        <v>211.55</v>
      </c>
      <c r="E340" s="44">
        <v>211.54</v>
      </c>
    </row>
    <row r="341" spans="1:4" ht="23.25">
      <c r="A341" s="41">
        <v>241858</v>
      </c>
      <c r="B341" s="42">
        <v>38052</v>
      </c>
      <c r="C341"/>
      <c r="D341" s="43">
        <v>211.55</v>
      </c>
    </row>
    <row r="342" spans="1:4" ht="23.25">
      <c r="A342" s="41">
        <v>241859</v>
      </c>
      <c r="B342" s="42">
        <v>38053</v>
      </c>
      <c r="C342"/>
      <c r="D342" s="43">
        <v>211.55</v>
      </c>
    </row>
    <row r="343" spans="1:4" ht="23.25">
      <c r="A343" s="41">
        <v>241860</v>
      </c>
      <c r="B343" s="42">
        <v>38054</v>
      </c>
      <c r="C343"/>
      <c r="D343" s="43">
        <v>211.55</v>
      </c>
    </row>
    <row r="344" spans="1:4" ht="23.25">
      <c r="A344" s="41">
        <v>241861</v>
      </c>
      <c r="B344" s="42">
        <v>38055</v>
      </c>
      <c r="C344"/>
      <c r="D344" s="43">
        <v>211.55</v>
      </c>
    </row>
    <row r="345" spans="1:4" ht="23.25">
      <c r="A345" s="41">
        <v>241862</v>
      </c>
      <c r="B345" s="42">
        <v>38056</v>
      </c>
      <c r="C345"/>
      <c r="D345" s="43">
        <v>211.55</v>
      </c>
    </row>
    <row r="346" spans="1:4" ht="23.25">
      <c r="A346" s="41">
        <v>241863</v>
      </c>
      <c r="B346" s="42">
        <v>38057</v>
      </c>
      <c r="C346"/>
      <c r="D346" s="43">
        <v>211.55</v>
      </c>
    </row>
    <row r="347" spans="1:4" ht="23.25">
      <c r="A347" s="41">
        <v>241864</v>
      </c>
      <c r="B347" s="42">
        <v>38058</v>
      </c>
      <c r="C347"/>
      <c r="D347" s="43">
        <v>211.55</v>
      </c>
    </row>
    <row r="348" spans="1:4" ht="23.25">
      <c r="A348" s="41">
        <v>241865</v>
      </c>
      <c r="B348" s="42">
        <v>38059</v>
      </c>
      <c r="C348"/>
      <c r="D348" s="43">
        <v>211.55</v>
      </c>
    </row>
    <row r="349" spans="1:4" ht="23.25">
      <c r="A349" s="41">
        <v>241866</v>
      </c>
      <c r="B349" s="42">
        <v>38060</v>
      </c>
      <c r="C349"/>
      <c r="D349" s="43">
        <v>211.55</v>
      </c>
    </row>
    <row r="350" spans="1:4" ht="23.25">
      <c r="A350" s="41">
        <v>241867</v>
      </c>
      <c r="B350" s="42">
        <v>38061</v>
      </c>
      <c r="C350"/>
      <c r="D350" s="43">
        <v>211.55</v>
      </c>
    </row>
    <row r="351" spans="1:4" ht="23.25">
      <c r="A351" s="41">
        <v>241868</v>
      </c>
      <c r="B351" s="42">
        <v>38062</v>
      </c>
      <c r="C351"/>
      <c r="D351" s="43">
        <v>211.54</v>
      </c>
    </row>
    <row r="352" spans="1:4" ht="23.25">
      <c r="A352" s="41">
        <v>241869</v>
      </c>
      <c r="B352" s="42">
        <v>38063</v>
      </c>
      <c r="C352"/>
      <c r="D352" s="43">
        <v>211.54</v>
      </c>
    </row>
    <row r="353" spans="1:4" ht="23.25">
      <c r="A353" s="41">
        <v>241870</v>
      </c>
      <c r="B353" s="42">
        <v>38064</v>
      </c>
      <c r="C353"/>
      <c r="D353" s="43">
        <v>211.54</v>
      </c>
    </row>
    <row r="354" spans="1:5" ht="23.25">
      <c r="A354" s="41">
        <v>241871</v>
      </c>
      <c r="B354" s="42">
        <v>38065</v>
      </c>
      <c r="C354"/>
      <c r="D354" s="43">
        <v>211.54</v>
      </c>
      <c r="E354" s="44">
        <v>211.54</v>
      </c>
    </row>
    <row r="355" spans="1:4" ht="23.25">
      <c r="A355" s="41">
        <v>241872</v>
      </c>
      <c r="B355" s="42">
        <v>38066</v>
      </c>
      <c r="C355"/>
      <c r="D355" s="43">
        <v>211.54</v>
      </c>
    </row>
    <row r="356" spans="1:4" ht="23.25">
      <c r="A356" s="41">
        <v>241873</v>
      </c>
      <c r="B356" s="42">
        <v>38067</v>
      </c>
      <c r="C356"/>
      <c r="D356" s="43">
        <v>211.54</v>
      </c>
    </row>
    <row r="357" spans="1:4" ht="23.25">
      <c r="A357" s="41">
        <v>241874</v>
      </c>
      <c r="B357" s="42">
        <v>38068</v>
      </c>
      <c r="C357"/>
      <c r="D357" s="43">
        <v>211.53</v>
      </c>
    </row>
    <row r="358" spans="1:5" ht="23.25">
      <c r="A358" s="41">
        <v>241875</v>
      </c>
      <c r="B358" s="42">
        <v>38069</v>
      </c>
      <c r="C358"/>
      <c r="D358" s="43">
        <v>211.53</v>
      </c>
      <c r="E358" s="49"/>
    </row>
    <row r="359" spans="1:4" ht="23.25">
      <c r="A359" s="41">
        <v>241876</v>
      </c>
      <c r="B359" s="42">
        <v>38070</v>
      </c>
      <c r="C359"/>
      <c r="D359" s="43">
        <v>211.52</v>
      </c>
    </row>
    <row r="360" spans="1:4" ht="23.25">
      <c r="A360" s="41">
        <v>241877</v>
      </c>
      <c r="B360" s="42">
        <v>38071</v>
      </c>
      <c r="C360"/>
      <c r="D360" s="43">
        <v>211.52</v>
      </c>
    </row>
    <row r="361" spans="1:4" ht="23.25">
      <c r="A361" s="41">
        <v>241878</v>
      </c>
      <c r="B361" s="42">
        <v>38072</v>
      </c>
      <c r="C361"/>
      <c r="D361" s="43">
        <v>211.52</v>
      </c>
    </row>
    <row r="362" spans="1:4" ht="23.25">
      <c r="A362" s="41">
        <v>241879</v>
      </c>
      <c r="B362" s="42">
        <v>38073</v>
      </c>
      <c r="C362"/>
      <c r="D362" s="43">
        <v>211.55</v>
      </c>
    </row>
    <row r="363" spans="1:4" ht="23.25">
      <c r="A363" s="41">
        <v>241880</v>
      </c>
      <c r="B363" s="42">
        <v>38074</v>
      </c>
      <c r="C363"/>
      <c r="D363" s="43">
        <v>211.55</v>
      </c>
    </row>
    <row r="364" spans="1:4" ht="23.25">
      <c r="A364" s="41">
        <v>241881</v>
      </c>
      <c r="B364" s="42">
        <v>38075</v>
      </c>
      <c r="C364"/>
      <c r="D364" s="43">
        <v>211.55</v>
      </c>
    </row>
    <row r="365" spans="1:4" ht="23.25">
      <c r="A365" s="41">
        <v>241882</v>
      </c>
      <c r="B365" s="42">
        <v>38076</v>
      </c>
      <c r="C365"/>
      <c r="D365" s="43">
        <v>211.53</v>
      </c>
    </row>
    <row r="366" spans="1:4" ht="23.25">
      <c r="A366" s="41">
        <v>40269</v>
      </c>
      <c r="B366" s="42">
        <v>38077</v>
      </c>
      <c r="C366"/>
      <c r="D366" s="43"/>
    </row>
    <row r="367" ht="21">
      <c r="E367" s="45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noom</cp:lastModifiedBy>
  <cp:lastPrinted>2008-09-23T03:08:31Z</cp:lastPrinted>
  <dcterms:created xsi:type="dcterms:W3CDTF">2002-04-29T09:06:23Z</dcterms:created>
  <dcterms:modified xsi:type="dcterms:W3CDTF">2019-06-07T06:41:06Z</dcterms:modified>
  <cp:category/>
  <cp:version/>
  <cp:contentType/>
  <cp:contentStatus/>
</cp:coreProperties>
</file>